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28920" yWindow="-120" windowWidth="28920" windowHeight="15840"/>
  </bookViews>
  <sheets>
    <sheet name="TER" sheetId="19" r:id="rId1"/>
  </sheets>
  <definedNames>
    <definedName name="_xlnm.Print_Area" localSheetId="0">TER!$A$1:$G$269</definedName>
    <definedName name="_xlnm.Print_Titles" localSheetId="0">TER!$4:$5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9"/>
  <c r="G260"/>
  <c r="G259"/>
  <c r="G248"/>
  <c r="G249"/>
  <c r="G250"/>
  <c r="G251"/>
  <c r="G252"/>
  <c r="G253"/>
  <c r="G254"/>
  <c r="G255"/>
  <c r="G256"/>
  <c r="G257"/>
  <c r="G242"/>
  <c r="G243"/>
  <c r="G244"/>
  <c r="G245"/>
  <c r="G247"/>
  <c r="G241"/>
  <c r="G238"/>
  <c r="G237"/>
  <c r="G232"/>
  <c r="G233"/>
  <c r="G234"/>
  <c r="G235"/>
  <c r="G225"/>
  <c r="G226"/>
  <c r="G227"/>
  <c r="G228"/>
  <c r="G229"/>
  <c r="G231"/>
  <c r="G224"/>
  <c r="G213"/>
  <c r="G214"/>
  <c r="G215"/>
  <c r="G216"/>
  <c r="G217"/>
  <c r="G207"/>
  <c r="G208"/>
  <c r="G209"/>
  <c r="G210"/>
  <c r="G219"/>
  <c r="G212"/>
  <c r="G206"/>
  <c r="G204"/>
  <c r="G203"/>
  <c r="G200"/>
  <c r="G198"/>
  <c r="G197"/>
  <c r="G196"/>
  <c r="G194"/>
  <c r="G193"/>
  <c r="G192"/>
  <c r="G188"/>
  <c r="G187"/>
  <c r="G186"/>
  <c r="G185"/>
  <c r="G183"/>
  <c r="G182"/>
  <c r="G174"/>
  <c r="G175"/>
  <c r="G176"/>
  <c r="G177"/>
  <c r="G178"/>
  <c r="G179"/>
  <c r="G180"/>
  <c r="G169"/>
  <c r="G170"/>
  <c r="G171"/>
  <c r="G173"/>
  <c r="G168"/>
  <c r="G162"/>
  <c r="G163"/>
  <c r="G164"/>
  <c r="G165"/>
  <c r="G166"/>
  <c r="G161"/>
  <c r="G159"/>
  <c r="G158"/>
  <c r="G156"/>
  <c r="G154"/>
  <c r="G152"/>
  <c r="G151"/>
  <c r="G149"/>
  <c r="G147"/>
  <c r="G145"/>
  <c r="G144"/>
  <c r="G142"/>
  <c r="G141"/>
  <c r="G138"/>
  <c r="G137"/>
  <c r="G136"/>
  <c r="G135"/>
  <c r="G133"/>
  <c r="G132"/>
  <c r="G130"/>
  <c r="G128"/>
  <c r="G127"/>
  <c r="G126"/>
  <c r="G123"/>
  <c r="G121"/>
  <c r="G119"/>
  <c r="G117"/>
  <c r="G115"/>
  <c r="G113"/>
  <c r="G112"/>
  <c r="G99"/>
  <c r="G100"/>
  <c r="G101"/>
  <c r="G102"/>
  <c r="G103"/>
  <c r="G104"/>
  <c r="G105"/>
  <c r="G106"/>
  <c r="G107"/>
  <c r="G91"/>
  <c r="G92"/>
  <c r="G93"/>
  <c r="G94"/>
  <c r="G95"/>
  <c r="G96"/>
  <c r="G98"/>
  <c r="G90"/>
  <c r="G79"/>
  <c r="G80"/>
  <c r="G81"/>
  <c r="G82"/>
  <c r="G83"/>
  <c r="G84"/>
  <c r="G85"/>
  <c r="G86"/>
  <c r="G87"/>
  <c r="G88"/>
  <c r="G78"/>
  <c r="G74"/>
  <c r="G72"/>
  <c r="G71"/>
  <c r="G69"/>
  <c r="G68"/>
  <c r="G66"/>
  <c r="G65"/>
  <c r="G57"/>
  <c r="G58"/>
  <c r="G59"/>
  <c r="G60"/>
  <c r="G61"/>
  <c r="G62"/>
  <c r="G63"/>
  <c r="G52"/>
  <c r="G53"/>
  <c r="G54"/>
  <c r="G56"/>
  <c r="G51"/>
  <c r="G42"/>
  <c r="G43"/>
  <c r="G44"/>
  <c r="G45"/>
  <c r="G46"/>
  <c r="G47"/>
  <c r="G48"/>
  <c r="G49"/>
  <c r="G41"/>
  <c r="G29"/>
  <c r="G30"/>
  <c r="G31"/>
  <c r="G32"/>
  <c r="G33"/>
  <c r="G34"/>
  <c r="G35"/>
  <c r="G36"/>
  <c r="G37"/>
  <c r="G38"/>
  <c r="G28"/>
  <c r="G26"/>
  <c r="G25"/>
  <c r="G23"/>
  <c r="G14"/>
  <c r="G15"/>
  <c r="G16"/>
  <c r="G17"/>
  <c r="G18"/>
  <c r="G19"/>
  <c r="G20"/>
  <c r="G21"/>
  <c r="G13"/>
  <c r="G11"/>
  <c r="G10"/>
  <c r="G8"/>
  <c r="G75" l="1"/>
  <c r="E244"/>
  <c r="E213"/>
  <c r="G108" l="1"/>
  <c r="G264" s="1"/>
  <c r="G261"/>
  <c r="G266" s="1"/>
  <c r="G220"/>
  <c r="G265" s="1"/>
  <c r="E48"/>
  <c r="G263" l="1"/>
  <c r="G267" s="1"/>
  <c r="G268" l="1"/>
  <c r="G269" s="1"/>
</calcChain>
</file>

<file path=xl/sharedStrings.xml><?xml version="1.0" encoding="utf-8"?>
<sst xmlns="http://schemas.openxmlformats.org/spreadsheetml/2006/main" count="770" uniqueCount="310">
  <si>
    <t>szt</t>
  </si>
  <si>
    <t>m</t>
  </si>
  <si>
    <t>ZEWNĘTRZNA INSTALACJA WODOCIĄGOWA</t>
  </si>
  <si>
    <t>SST 01</t>
  </si>
  <si>
    <t>m3</t>
  </si>
  <si>
    <t>m2</t>
  </si>
  <si>
    <t>kpl.</t>
  </si>
  <si>
    <t>szt.</t>
  </si>
  <si>
    <t>ZEWNĘTRZNA INSTALACJA KANALIZACJI SANITARNEJ</t>
  </si>
  <si>
    <t>Wykonanie włączenia do istniejącej studni</t>
  </si>
  <si>
    <t>ZEWNĘTRZNA INSTALACJA KANALIZACJI DESZCZOWEJ</t>
  </si>
  <si>
    <t>Numer Specyfikacji Technicznej</t>
  </si>
  <si>
    <t>Jednostka</t>
  </si>
  <si>
    <t>x</t>
  </si>
  <si>
    <t>D-00.00.00</t>
  </si>
  <si>
    <t>WYMAGANIA OGÓLNE</t>
  </si>
  <si>
    <t>D-01.00.00</t>
  </si>
  <si>
    <t>ROBOTY PRZYGOTOWAWCZE Kod CPV: 45100000-8</t>
  </si>
  <si>
    <t>D-01.01.01</t>
  </si>
  <si>
    <t>km</t>
  </si>
  <si>
    <t>D-01.02.04</t>
  </si>
  <si>
    <t>ROBOTY ROZBIÓRKOWE Kod CPV: 45111100-9</t>
  </si>
  <si>
    <t>D.01.02.01</t>
  </si>
  <si>
    <t>Mechaniczne karczowanie pni</t>
  </si>
  <si>
    <t>D-02.00.00</t>
  </si>
  <si>
    <t>ROBOTY ZIEMNE Kod CPV: 45111200-0</t>
  </si>
  <si>
    <t>D-04.00.00</t>
  </si>
  <si>
    <t>D-04.01.01</t>
  </si>
  <si>
    <t>D-04.04.02</t>
  </si>
  <si>
    <t>Mechaniczne oczyszczenie nawierzchni nieulepszonej</t>
  </si>
  <si>
    <t>Mechaniczne oczyszczenie nawierzchni ulepszonej z bitumu</t>
  </si>
  <si>
    <t>Skropienie nawierzchni asfaltem</t>
  </si>
  <si>
    <t>D-04.06.01</t>
  </si>
  <si>
    <t>kg</t>
  </si>
  <si>
    <t>D-04.07.01a</t>
  </si>
  <si>
    <t>D-05.00.00</t>
  </si>
  <si>
    <t>ROBOTY NAWIERZCHNIOWE Kod CPV: 45233120</t>
  </si>
  <si>
    <t>D-05.03.01</t>
  </si>
  <si>
    <t>D-05.03.05b</t>
  </si>
  <si>
    <t>D-05.03.23</t>
  </si>
  <si>
    <t>D-07.00.00</t>
  </si>
  <si>
    <t>Oznakowanie poziome</t>
  </si>
  <si>
    <t>D-08.00.00</t>
  </si>
  <si>
    <t>ELEMENTY ULIC Kod CPV: 45233000</t>
  </si>
  <si>
    <t>D-08.01.01</t>
  </si>
  <si>
    <t>D-08.03.01</t>
  </si>
  <si>
    <t>D-06.00.00</t>
  </si>
  <si>
    <t>D-06.01.01</t>
  </si>
  <si>
    <t>Plantowanie powierzchni gruntu rodzimego, grunt kat.: I-III</t>
  </si>
  <si>
    <t>D-09.00.00</t>
  </si>
  <si>
    <t>D-09.01.01</t>
  </si>
  <si>
    <t>D-13.13.13</t>
  </si>
  <si>
    <t>Lp.</t>
  </si>
  <si>
    <t>BRANŻA DROGOWA - RAZEM</t>
  </si>
  <si>
    <t xml:space="preserve">BRANŻA DROGOWA </t>
  </si>
  <si>
    <t>BRANŻA SANITARNA</t>
  </si>
  <si>
    <t>PODBUDOWY Kod CPV: 45233120-6</t>
  </si>
  <si>
    <r>
      <rPr>
        <sz val="10"/>
        <rFont val="Arial Narrow"/>
        <family val="2"/>
        <charset val="238"/>
      </rPr>
      <t>Dostosowanie do wymagań ogólnych w tym m.in. wdrożenie, utrzymanie i likwidacja czasowej organizacji ruchu</t>
    </r>
  </si>
  <si>
    <r>
      <rPr>
        <b/>
        <sz val="10"/>
        <rFont val="Arial Narrow"/>
        <family val="2"/>
        <charset val="238"/>
      </rPr>
      <t>USUNIĘCIE DRZEW I KRZEWÓW Kod CPV: 77211400-6</t>
    </r>
  </si>
  <si>
    <r>
      <rPr>
        <b/>
        <sz val="10"/>
        <rFont val="Arial Narrow"/>
        <family val="2"/>
        <charset val="238"/>
      </rPr>
      <t>URZĄDZENIA BEZPIECZEŃSTWA RUCHU Kod CPV: 45233290-8</t>
    </r>
  </si>
  <si>
    <r>
      <rPr>
        <b/>
        <sz val="10"/>
        <rFont val="Arial Narrow"/>
        <family val="2"/>
        <charset val="238"/>
      </rPr>
      <t>ROBOTY WYKOŃCZENIOWE Kod CPV: 45233225-2</t>
    </r>
  </si>
  <si>
    <r>
      <rPr>
        <b/>
        <sz val="10"/>
        <rFont val="Arial Narrow"/>
        <family val="2"/>
        <charset val="238"/>
      </rPr>
      <t>ZIELEŃ DROGOWA Kod CPV: 77211600-8</t>
    </r>
  </si>
  <si>
    <r>
      <rPr>
        <b/>
        <sz val="10"/>
        <rFont val="Arial Narrow"/>
        <family val="2"/>
        <charset val="238"/>
      </rPr>
      <t>WIATA PRZYSTANKOWA I KOSZ NA ŚMIECI Kod CPV: 77211600-8</t>
    </r>
  </si>
  <si>
    <r>
      <rPr>
        <sz val="10"/>
        <rFont val="Arial Narrow"/>
        <family val="2"/>
        <charset val="238"/>
      </rPr>
      <t>Wiata 4 przęsłowa (jedno przęsło z gablotą pod informacjępasażerską, pozostałe przęsła z ławeczką dla pasażerów),kolorystyka wiaty zgodnie z Systemem Informacji Miejskiej,Oświetlenie gabloty taśmą LED, fundamenty zgodnie zwymogami producenta wiaty</t>
    </r>
  </si>
  <si>
    <r>
      <rPr>
        <sz val="10"/>
        <rFont val="Arial Narrow"/>
        <family val="2"/>
        <charset val="238"/>
      </rPr>
      <t>Kosz na śmieci wysokość 106cm, szer. 43cm, dł 51cm, poj. 70l, kolor ciemny grafit, obudowa: beton</t>
    </r>
  </si>
  <si>
    <t>Wykonanie wzmocnienia podłoża poprzez ułożenie warstwy mieszanki ulepszonej cementem o C3/4- gr. 25 cm</t>
  </si>
  <si>
    <t>Montaż złączki mikrorurek 10 mm - DB10</t>
  </si>
  <si>
    <t>Montaż złączy rur polietylenowych w ziemi, rury HDPE Fi 40 mm, złączki skręcane - ZRs 40</t>
  </si>
  <si>
    <t>Budowa rurociągu na głębokości 1 m w wykopie wykonanym koparkami łyżkowymi w gruncie kat.III-IV - rury w zwojach - każda nast.rura HDPE 40 mm w rurociągu</t>
  </si>
  <si>
    <t>Budowa rurociągu na głębokości 1 m w wykopie wykonanym koparkami łyżkowymi w gruncie kat.III-IV - rury w zwojach - 1 rura HDPE 40 mm w rurociągu</t>
  </si>
  <si>
    <t>Budowa mikrokanalizacji bezpośrednio w ziemi na głębokości do 1 m w wykopie wykonanym koparkami łańcuchowymi, grunt kategorii I-IV - mikrokanalizacja 40/34+7x10/8</t>
  </si>
  <si>
    <t>Układanie rur ochronnych z PCW w wykopie, rura HDPE fi 160/9,1</t>
  </si>
  <si>
    <t>Budowa kanalizacji kablowej pierwotnej z rur HDPE fi 110/6,3 w wykopie wykonanym machanicznie w gruncie kategorii IV, 1 warstwa i 1 otwór w ciągu kanalizacji, 1 rura w warstwie</t>
  </si>
  <si>
    <t>Kanał technologiczny KTp</t>
  </si>
  <si>
    <t>Kanał technologiczny Ktu</t>
  </si>
  <si>
    <t>Układanie kabla o śr. do 30 mm w powłoce termoplast.w rowie kablow.w gr.kat.III - pierwszy - kabel sygnalizacyjno-lokalizacyjny typu XzTKMXpw 1x2x0,6</t>
  </si>
  <si>
    <t>stud.</t>
  </si>
  <si>
    <t>Studnie kablowe</t>
  </si>
  <si>
    <t>odc.</t>
  </si>
  <si>
    <t>kpl</t>
  </si>
  <si>
    <t>Roboty kablowe</t>
  </si>
  <si>
    <t>Badanie linii kablowej S.N.</t>
  </si>
  <si>
    <t>BRANŻA TELETECHNICZNA</t>
  </si>
  <si>
    <t>Ilość</t>
  </si>
  <si>
    <t>D-01.03.04</t>
  </si>
  <si>
    <t>BRANŻA TELETECHNICZNA - RAZEM</t>
  </si>
  <si>
    <t>BRANŻA ELEKTROENERGETYCZNA</t>
  </si>
  <si>
    <t>OŚWIETLENIE</t>
  </si>
  <si>
    <t>D-07.07.01</t>
  </si>
  <si>
    <t>D-01.03.02</t>
  </si>
  <si>
    <t>ORANGE S.A.</t>
  </si>
  <si>
    <t>D-01.02.02</t>
  </si>
  <si>
    <t>D-01.02.01</t>
  </si>
  <si>
    <t>D-02.01.01</t>
  </si>
  <si>
    <t>D.02.03.01</t>
  </si>
  <si>
    <t>D.05.03.05a</t>
  </si>
  <si>
    <t>D-07.01.01</t>
  </si>
  <si>
    <t>D-07.02.01</t>
  </si>
  <si>
    <t>Cena jedn. PLN</t>
  </si>
  <si>
    <t>Wartość PLN</t>
  </si>
  <si>
    <t>BRANŻA ELEKTROENERGETYCZNA - RAZEM</t>
  </si>
  <si>
    <t>BRANŻA SANITARNA - RAZEM</t>
  </si>
  <si>
    <t>Wyszczególnienie elementów rozliczeniowych</t>
  </si>
  <si>
    <t>Rozbiórka ław betonowych</t>
  </si>
  <si>
    <t>Rozebranie slupków do znaków</t>
  </si>
  <si>
    <r>
      <rPr>
        <sz val="10"/>
        <rFont val="Arial Narrow"/>
        <family val="2"/>
        <charset val="238"/>
      </rPr>
      <t>Warstwa dolna podbudowy z kruszywa łamanego o grubości po zagęszczeniu 15cm</t>
    </r>
  </si>
  <si>
    <t>Warstwa dolna podbudowy z kruszywa łamanego o grubości po zagęszczeniu 20cm</t>
  </si>
  <si>
    <t>Wykonanie nawierzchni betonowej jednowarstwowej o grubości 20cm</t>
  </si>
  <si>
    <r>
      <rPr>
        <sz val="10"/>
        <rFont val="Arial Narrow"/>
        <family val="2"/>
        <charset val="238"/>
      </rPr>
      <t>Zbrojenie nawierzchni betonowych prętami średnicy do 14mm</t>
    </r>
  </si>
  <si>
    <t>Nawierzchnie z kostki betonowej grubości 80mm na podsypce cementowo-piaskowej grubości 40mm z wypełnieniem spoin zaprawą cementową</t>
  </si>
  <si>
    <r>
      <rPr>
        <sz val="10"/>
        <rFont val="Arial Narrow"/>
        <family val="2"/>
        <charset val="238"/>
      </rPr>
      <t>Chodniki z kostki brukowej betonowej grubości 8cm na podsypce cementowo-piaskowej wypełnieniem spoin piaskiem</t>
    </r>
  </si>
  <si>
    <t>Oznakowanie pionowe wraz z ustawieniem słupków w fundamencie z betonu C16/20</t>
  </si>
  <si>
    <t>kalkulacja wlasna</t>
  </si>
  <si>
    <t>Balustrada ze stali ocynkowej 60/3mm malowana proszkowo na kolor szary</t>
  </si>
  <si>
    <t>D-07.06.02</t>
  </si>
  <si>
    <r>
      <rPr>
        <sz val="10"/>
        <rFont val="Arial Narrow"/>
        <family val="2"/>
        <charset val="238"/>
      </rPr>
      <t>Fundament pod balustradę z betonu C25/30 zbrojony wiórkami stalowymi w ilości 10kg/m3 wykonany w deskowaniu</t>
    </r>
  </si>
  <si>
    <r>
      <rPr>
        <sz val="10"/>
        <rFont val="Arial Narrow"/>
        <family val="2"/>
        <charset val="238"/>
      </rPr>
      <t>Wbudowanie krawężników betonowych 15x30cm - podsypka cementowo-piaskowa, spoiny wypełniane zaprawą</t>
    </r>
  </si>
  <si>
    <r>
      <rPr>
        <sz val="10"/>
        <rFont val="Arial Narrow"/>
        <family val="2"/>
        <charset val="238"/>
      </rPr>
      <t>Krawężniki betonowe wtopione o wymiarach 20x22cm na podsypce cementowo-piaskowej.</t>
    </r>
  </si>
  <si>
    <t>D-08.01.03</t>
  </si>
  <si>
    <r>
      <rPr>
        <sz val="10"/>
        <rFont val="Arial Narrow"/>
        <family val="2"/>
        <charset val="238"/>
      </rPr>
      <t>Krawężniki peronowe (przejście ze światła h=18cm na h=12cm)</t>
    </r>
  </si>
  <si>
    <r>
      <rPr>
        <sz val="10"/>
        <rFont val="Arial Narrow"/>
        <family val="2"/>
        <charset val="238"/>
      </rPr>
      <t>Obrzeża betonowe o wymiarach 30x8cm na podsypce piaskowej, z wypełnieniem spoin zaprawą cementową</t>
    </r>
  </si>
  <si>
    <r>
      <rPr>
        <sz val="10"/>
        <rFont val="Arial Narrow"/>
        <family val="2"/>
        <charset val="238"/>
      </rPr>
      <t>Ława betonowa z oporem pod krawężniki C12/15</t>
    </r>
  </si>
  <si>
    <t>D-08.02.01a</t>
  </si>
  <si>
    <t>Linia przy przejściach dla pieszych z płytek ostrzegawczych  30x30cm  na podsypce cementowo - piaskowej gr. 4cm</t>
  </si>
  <si>
    <r>
      <rPr>
        <sz val="10"/>
        <rFont val="Arial Narrow"/>
        <family val="2"/>
        <charset val="238"/>
      </rPr>
      <t>Regulacja pionowa studzienek urządzeń podziemnych</t>
    </r>
  </si>
  <si>
    <t>MULTIMEDIA POLSKA S.A.</t>
  </si>
  <si>
    <t>IT-01</t>
  </si>
  <si>
    <t>Nadzór, odbiór MULTIMEDIA POLSKA SA</t>
  </si>
  <si>
    <t>Nadzór właścicielski MULTIMEDIA POLSKA SA</t>
  </si>
  <si>
    <t>godz.</t>
  </si>
  <si>
    <t>Odbiór końcowy MULTIMEDIA POLSKA SA</t>
  </si>
  <si>
    <t>Nabudowanie studni kablowych</t>
  </si>
  <si>
    <t>Budowa studni kablowych prefabrykowanych rozdzielczych SKR -1 w gruncie kategorii IV. Z ramą i pokrywą typu lekkiego w klasie A15</t>
  </si>
  <si>
    <t>Odtworzenie ciągłości kanalizacji pierwotnej</t>
  </si>
  <si>
    <t>Budowa kanalizacji kablowej pierwotnej z rur z tworzyw sztucznych o liczbie warstw 1; liczbie rur 1; liczbie otworów 1. - rura osłonowa dwudzielna o średnicy 120mm</t>
  </si>
  <si>
    <t>Likwidacja kolidującej studni</t>
  </si>
  <si>
    <t>Mechaniczna rozbiórka studni kablowych przy przebudowie rozbiórka studni SKR-1.studnia prefabrykowana</t>
  </si>
  <si>
    <t>Zabezpieczenie kanalizacji kablowej</t>
  </si>
  <si>
    <t>Budowa kanalizacji kablowej pierwotnej z rur z tworzyw sztucznych o liczbie warstw 1; liczbie rur 1; liczbie otworów 1. - rura osłonowa dwudzielna o średnicy 160mm</t>
  </si>
  <si>
    <t xml:space="preserve">Budowa kanalizacji kablowej  </t>
  </si>
  <si>
    <t>Budowa kanalizacji kablowej pierwotnej z rur z tworzyw sztucznych o liczbie warstw 1; liczbie rur 1; liczbie otworów 1..-rura RHDPEp110/6,3mm</t>
  </si>
  <si>
    <t>MOBILE POLSKA S.A.</t>
  </si>
  <si>
    <t>Nadzór, odbiór T-Mobile Polska SA</t>
  </si>
  <si>
    <t>Nadzór właścicielski T_MOBILE POLSKA SA - 1-wsze 2 godziny</t>
  </si>
  <si>
    <t>Nadzór właścicielski T_MOBILE POLSKA SA - kolejne godziny nadzoru</t>
  </si>
  <si>
    <t>Nadzór właścicielski T_MOBILE POLSKA SA - dojazd na budowę - stawka liczona za km w 1 stronę</t>
  </si>
  <si>
    <t>Zabezpieczenie rurociągu</t>
  </si>
  <si>
    <t>Przełożenie rurociągu po nowej trasie</t>
  </si>
  <si>
    <t>Budowa rurociągu na głębokości 1 m w wykopie wykonanym koparkami łyżkowymi w gruncie kat.III-IV - rury w zwojach - 1 rura HDPE 40 mm w rurociągu - PRZEŁOŻENIE PO NOWEJ TRASIE</t>
  </si>
  <si>
    <t>Budowa rurociągu na głębokości 1 m w wykopie wykonanym koparkami łyżkowymi w gruncie kat.III-IV - rury w zwojach - każda nast.rura HDPE 40 mm w rurociągu - PRZEŁOZENIE PO NOWEJ TRASIE (3 rury)</t>
  </si>
  <si>
    <t xml:space="preserve">Pomiary </t>
  </si>
  <si>
    <t>Pomiary reflektometryczne linii światłowodowych końcowe z przełącznicy /odc.regenerat. /1 zmierz.światłow.</t>
  </si>
  <si>
    <t>Pomiary reflektometryczne linii światłowodowych końcowe z przełącznicy /odc.regenerat. /każdy nast. zmierz.światłow.</t>
  </si>
  <si>
    <t>Pomiary tłumienności optycznej linii światłowodowych metodą transmisyjną łącznie z innymi pomiarami /1 zmierzony światłow.</t>
  </si>
  <si>
    <t>Pomiary tłumienności optycznej linii światłowodowych metodą transmisyjną łącznie z innymi pomiarami /każdy nast.zmierzony światłow.</t>
  </si>
  <si>
    <t>Nadzór właścicielski i odbiór końcowy ORANGE POLSKA SA</t>
  </si>
  <si>
    <t>Nadzór właścicielski ORANGE POLSKA SA</t>
  </si>
  <si>
    <t>Odbiór końcowy ORANGE POLSKA SA</t>
  </si>
  <si>
    <t xml:space="preserve">Zabezpieczenie kanalizacji kablowej </t>
  </si>
  <si>
    <t>Budowa kanalizacji kablowej pierwotnej z rur z tworzyw sztucznych o liczbie warstw 1; liczbie rur 2; liczbie otworów 2. - rura osłonowa dwudzielna o średnicy 160mm</t>
  </si>
  <si>
    <t>Zabezpieczenie kabla ziemnego</t>
  </si>
  <si>
    <t>Budowa kanalizacji kablowej pierwotnej z rur z tworzyw sztucznych o liczbie warstw 1; liczbie rur 1; liczbie otworów 1. - rura osłonowa dwudzielna o średnicy 58mm</t>
  </si>
  <si>
    <t>Zabezpieczenie przyłącza ziemnego</t>
  </si>
  <si>
    <t>Budowa kanalizacji kablowej</t>
  </si>
  <si>
    <t>Budowa kanalizacji kablowej pierwotnej z rur z tworzyw sztucznych o liczbie warstw 1; liczbie rur 1; liczbie otworów 1..-rura RPP110/5,0mm</t>
  </si>
  <si>
    <t>Budowa rurociągu kablowego</t>
  </si>
  <si>
    <t>Budowa studni kablowej</t>
  </si>
  <si>
    <t>Budowa studni kablowych prefabrykowanych rozdzielczych SKR -1 w gruncie kategorii IV.- studnia SK1 – pokrywa lekka A15</t>
  </si>
  <si>
    <t>Budowa słupka kablowego</t>
  </si>
  <si>
    <t>Montaż słupków rozdzielczych zakopywanych</t>
  </si>
  <si>
    <t>Montaż uziomów szpilkowych miedziowanych metodą udarową w gruncie kat. III , na głębokość 3m.</t>
  </si>
  <si>
    <t>Przebudowa kabli rozdzielczych kanałowych</t>
  </si>
  <si>
    <t>Wciąganie mechaniczne kabla wypełnionego w powłoce termoplastycznej o śr.do 30 mm w otwór wolny kanalizacji kablowej – kabel rozdzielczy xzTKMXpw 5x4x0,5</t>
  </si>
  <si>
    <t xml:space="preserve">Montaż złączy równoległ.kabli wypełnionych ułożonych w kanal.kablowej z zast.moduł.łączników żył i termokurcz.osłon wzmocn. na kablu o 10 parach </t>
  </si>
  <si>
    <t>Wyłączenie kabla równoległ.ze złącza kabla wypełnionego ułożonego w kanal.kablowej z zast.termokurcz.osłon wzmoc. na kablu o 10 parach</t>
  </si>
  <si>
    <t>Montaż złączy równoległ.kabli wypełnionych ułożonych w kanal.kablowej z zast.moduł.łączników żył i termokurcz.osłon wzmocn. na kablu o 20 parach</t>
  </si>
  <si>
    <t>Wyłączenie kabla równoległ.ze złącza kabla wypełnionego ułożonego w kanal.kablowej z zast.termokurcz.osłon wzmoc. na kablu o 20 parach</t>
  </si>
  <si>
    <t>Rozszycie kabli zakończeniowych o 10 parach na ochronnikach krosowych,łączówkach i gniezdnikach na przełącznicy</t>
  </si>
  <si>
    <t>Przebudowa kabla abonenckiego napowietrznego</t>
  </si>
  <si>
    <t>Wciąganie mechaniczne kabla wypełnionego w powłoce termoplastycznej o śr.do 30 mm w otwór częściowo zajęty kanalizacji kablowej – kabel rozdzielczy xzTKMXpw 2x2x0,5</t>
  </si>
  <si>
    <t>Wciąganie mechaniczne kabla wypełnionego w powłoce termoplastycznej o śr.do 30 mm w otwór wolny kanalizacji kablowej – kabel rozdzielczy xzTKMXpw 2x2x0,5</t>
  </si>
  <si>
    <t>Wprowadzenie na słup drewniany kabla o śr. 15 mm w rurze ochronnej – kabel rozdzielczy xzTKMXpw 2x2x0,5</t>
  </si>
  <si>
    <t>Regulacja ram i pokryw studni, wymiana ram i pokryw</t>
  </si>
  <si>
    <t>Wymiana ramy studni 600x1000 na typ ciężki w klasie B125</t>
  </si>
  <si>
    <t>Wymiana pokryw studni 600x1000 typ ciężki w klasie B125</t>
  </si>
  <si>
    <t>Wymiana ramy studni 500x1000 na typ lekki w klasie A15</t>
  </si>
  <si>
    <t>Wymiana 2 pokryw studni 500x500 typ lekki w klasie A15 z wietrznik/b wietrznika</t>
  </si>
  <si>
    <t>Wymiana 1 pokrywy studni 500x500 typ lekki A15 z wietrznik.</t>
  </si>
  <si>
    <t>Podwyższenie o 20 cm włazu studni 600x1000</t>
  </si>
  <si>
    <t>Podwyższenie o 20 cm włazu studni 500x1000</t>
  </si>
  <si>
    <t>Budowa studni kablowych prefabrykowanych rozdzielczych SKR -1 w gruncie kategorii IV. - przesunięcie studni kablowej</t>
  </si>
  <si>
    <t>Pomiary końcowe prądem stałym kabla o 10 parach</t>
  </si>
  <si>
    <t>Pomiary uziemień</t>
  </si>
  <si>
    <t>Likwidacja kolidującej infrastruktury</t>
  </si>
  <si>
    <t>Budowa kanalizacji kablowej pierwotnej z rur z tworzyw sztucznych o liczbie warstw 1; liczbie rur 1; liczbie otworów 1. - rozbiórka kanalizacji</t>
  </si>
  <si>
    <t>Wyciąganie kabla o śr. do 30 mm w powłoce termoplast.z kanal.kablow.- otw.wypełn.1 kablem</t>
  </si>
  <si>
    <t>Zdemontowanie słupów bliźniaczych o długości 7 m ze szczudłami żelbetowymi w terenie płaskim o kat. gruntu IV</t>
  </si>
  <si>
    <t>Zdemontowanie jednego przewodu o średnicy 1.2-2 mm z linii słupowej zawieszonych na hakach i zewnętrznych miejscach poprzeczników w terenie zabudowanym z ogrodzeniem oraz w ulicach miast</t>
  </si>
  <si>
    <t>URZĄD MIASTA</t>
  </si>
  <si>
    <t>Budowa kanalizacji kablowej WI UM Szczecin</t>
  </si>
  <si>
    <t>Budowa kanalizacji kablowej pierwotnej z rur z tworzyw sztucznych o liczbie warstw 1; liczbie rur 2; liczbie otworów 2.-rura RHDPEP110/6,3mm</t>
  </si>
  <si>
    <t>Budowa kanalizacji kablowej pierwotnej z rur z tworzyw sztucznych o liczbie warstw 1; liczbie rur 2; liczbie otworów 2.-rura RPP110/5,0mm</t>
  </si>
  <si>
    <t>Budowa rurociągu na głębokości 1 m w wykopie wykonanym koparkami łyżkowymi w gruncie kat.III-IV - rury w zwojach - każda nast.rura HDPE 40 mm w rurociągu - rura mikrokanalizacji 5/12</t>
  </si>
  <si>
    <t>Budowa studni kablowych</t>
  </si>
  <si>
    <t>Budowa studni kablowych prefabrykowanych rozdzielczych SKR -1 w gruncie kategorii IV. Z ramą i pokrywą typu ciężkiego w klasie B125</t>
  </si>
  <si>
    <t>Kanał technologiczny</t>
  </si>
  <si>
    <t>Budowa studni kablowych prefabrykowanych rozdzielczych SK-2 dwuelementowych w gruncie kat.IV wraz z montażem puszek kablowych elektrycznych IP44</t>
  </si>
  <si>
    <t>Budowa rurociągu na głębokości 1 m w wykopie wykonanym koparkami łyżkowymi w gruncie kat.III-IV - rury w zwojach - rura 2x HDPE 40 mm w rurociągu</t>
  </si>
  <si>
    <t>Budowa rurociągu na głębokości 1 m w wykopie wykonanym koparkami łyżkowymi w gruncie kat.III-IV - rury w zwojach - rura 2xHDPE 40 mm w rurociągu</t>
  </si>
  <si>
    <t>OBSŁUGA GEODEZYJNA</t>
  </si>
  <si>
    <t>Opłata za usługę geodezyjną - powykonawcze pomiary geodezyjne z opracowaniem operatu powykonawczego</t>
  </si>
  <si>
    <t>Ułożenie rur osłonowych z PCW o śr.75 mm</t>
  </si>
  <si>
    <t>Uziomy ze stali profilowanej miedziowane o długości 4.5 m (metoda wykonania udarowa) - grunt kat.III</t>
  </si>
  <si>
    <t>Badania i pomiary instalacji uziemiającej, skuteczności zerowania, natężenia oświetlenia</t>
  </si>
  <si>
    <t>Montaż słupów i opraw</t>
  </si>
  <si>
    <t>Montaż kompletnego słupa oświetleniowego stalowego z demontażu wraz z wysięgnikiem i oprawą z demontażu</t>
  </si>
  <si>
    <t>Demontaż</t>
  </si>
  <si>
    <t>Demontaż słupów oświetleniowych stalowych wraz z wysięgnikiem i oprawą</t>
  </si>
  <si>
    <t>Demontaż kabli wielożyłowych o masie do 2.0 kg/m układanych w gruncie kat. III-IV</t>
  </si>
  <si>
    <t>PRZEBUDOWA KABLI ENEA</t>
  </si>
  <si>
    <t>Przebudowa kabli 15kV</t>
  </si>
  <si>
    <t>Układanie rur ochronnych  o śr. 160 mm w gotowym wykopie</t>
  </si>
  <si>
    <t>Demontaż kabli energetycznych wraz z robotami ziemnymi</t>
  </si>
  <si>
    <t>Przebudowa kabli 0,4kV</t>
  </si>
  <si>
    <t>Układanie rur ochronnych  o śr. 110 mm w gotowym wykopie</t>
  </si>
  <si>
    <t>Montaż w rowach  muf przelotowych na kablach energetycznych wielożyłowych o przekroju żył 120-240 mm2 o izolacji i powłoce z tworzyw sztucznych</t>
  </si>
  <si>
    <t>Badanie linii kablowej nn - kabel 4-żyłowy</t>
  </si>
  <si>
    <t>Demotaż kabli wielożyłowych o masie do 2.0 kg/m układanych w guncie kat. III-IV</t>
  </si>
  <si>
    <t>Demotaż złączy kablowych</t>
  </si>
  <si>
    <t>Uziomy ze stali profilowanej miedziowane o długości 4,5m (metoda wykonania udarowa)-grunt kat. III</t>
  </si>
  <si>
    <t xml:space="preserve">Badania i pomiar instalacji uziemiającej </t>
  </si>
  <si>
    <t>Zabezpieczenie istniejacych kabli</t>
  </si>
  <si>
    <t>Ułożenie rur osłonowych dwudzielnych o śr. do 110 m wraz z robotami ziemnymi, nasypaniem warstwy piasku</t>
  </si>
  <si>
    <t>Ułożenie rur osłonowych dwudzielnych o śr. do 160 m wraz z robotami ziemnymi, nasypaniem warstwy piasku</t>
  </si>
  <si>
    <t>Roboty pomiarowe przy liniowych robotach ziemnych</t>
  </si>
  <si>
    <t>Rozbiórka krawężników betonowych 15x30cm na ławie betonowej wraz z utylizacją</t>
  </si>
  <si>
    <t>Frezowanie nawierzchni bitumicznej o grubości do 4cm</t>
  </si>
  <si>
    <t>Frezowanie nawierzchni bitumicznej o grubości 10cm</t>
  </si>
  <si>
    <t>Rozbiórka obrzeży na podsypce piaskowej wraz z utylizacją</t>
  </si>
  <si>
    <t>Rozbiórka chodników, z płyt betonowych na podsypce cem-piaskowej wraz z utylizacją</t>
  </si>
  <si>
    <t>Zdejmowanie tablic znaków drogowych</t>
  </si>
  <si>
    <t>Utylizacja materiałów z rozbiórki, gruntu, humusu i drzewa</t>
  </si>
  <si>
    <t>Wykonanie wykopów wraz z utylizacją gruntu</t>
  </si>
  <si>
    <t>Wykonanie nasypu wraz z zakupem i dowozem w miejsce wbudowania</t>
  </si>
  <si>
    <t>Profilowanie i zagęszczanie mechaniczne podłoża pod warstwy konstrukcyjne nawierzchni</t>
  </si>
  <si>
    <t>Wykonanie i pielęgnacja podbudowy ulepszonej cementem o C3/4 gr. warstwy po zagęszczeniu 15cm</t>
  </si>
  <si>
    <t>Wykonanie nawierzchni z kostki rzędowej o wysokości 18cm</t>
  </si>
  <si>
    <t>Warstwa wiążąca - wyrównawcza z betonu asfaltowego AC 16W dla KR3-KR4 - gr 2 cm</t>
  </si>
  <si>
    <t>Nawierzchnia zjazdów z kostki brukowej</t>
  </si>
  <si>
    <t>Oporniki betonowe o wymiarach 12x25cm wtopione na podsypce cementowo-piaskowej</t>
  </si>
  <si>
    <t>Humusowanie skarp warstwą humusu grubości 10cm z obsianiem</t>
  </si>
  <si>
    <t>Razem</t>
  </si>
  <si>
    <t>Rozebranie, odtworzenie nawierzchni w miejscu włączenia do istniejącej sieci z kosztami zajęcia drogi</t>
  </si>
  <si>
    <t>Regulacja skrzynek ulicznych do zasuw do projektowanej rzędnej terenu</t>
  </si>
  <si>
    <t>Regulacja włazów studni rewizyjnych do projektowanej rzędnej terenu</t>
  </si>
  <si>
    <t>INNE ROBOTY Kod CPV: 45240000-1</t>
  </si>
  <si>
    <t>Sadzenie drzew liściastych na terenie płaskim z całkowitą zaprawą dołów ziemią żyzną, z hydrożelem, z opalikowaniem i obsypaniem korą warstwą o grubości 5 - 6 cm, wg wytycznych do projektu pn."Inwentaryzacja zieleni z planem wycinek i nasadzeń"</t>
  </si>
  <si>
    <t>Sadzenie krzewów liściastych na terenie płaskim z całkowitą zaprawą dołów ziemią żyzną, z hydrożelem i obsypaniem korą warstwą o grubości 5 - 6 cm, wg wytycznych do projektu pn."Inwentaryzacja zieleni z planem wycinek i nasadzeń"</t>
  </si>
  <si>
    <t>WARTOŚC ROBÓT NETTO</t>
  </si>
  <si>
    <t>PODATEK VAT</t>
  </si>
  <si>
    <t>WARTOŚĆ ROBÓT BRUTTO (Wartość ofertowa)</t>
  </si>
  <si>
    <t>PODSUMOWANIE ROBÓT BUDOWLANYCH</t>
  </si>
  <si>
    <t>"Budowa ul. "Nowoszkolnej" zapewniającej obsługę szkoły podstawowej na odcinku od ul. Podbórzańskiej do ul. Kredowej oraz ul. Kredowej (cz. dolna) na odcinku od ul. "Nowoszkolnej" do ul. Podbórzańskiej" będącego I etapem zadania budżetowego pn.”Budowa ul. Kredowej, Urlopowej i Ostoi-Zagórskiego” w Szczecinie.</t>
  </si>
  <si>
    <t>TABETA ELEMETÓW ROZLICZENIOWYCH</t>
  </si>
  <si>
    <t xml:space="preserve">Układanie kabli  typu NAYY-J 4x35 mm2 w rowach kablowych, rurach ochronnych wraz z wykonaniem i zasypaniem wykopu, nasypywaniem warstwy piasku, robotami ziemnymi i robotami towarzyszącymi, podłączeniami odwozem i rekultywacją nadmiaru gruntu </t>
  </si>
  <si>
    <t xml:space="preserve">Układanie kabli  typu NAYY-J 4x25 mm2 w rowach kablowych, rurach ochronnych wraz z wykonaniem i zasypaniem wykopu, nasypywaniem warstwy piasku, robotami ziemnymi i robotami towarzyszącymi, podłączeniami odwozem i rekultywacją nadmiaru gruntu </t>
  </si>
  <si>
    <t>Montaż uziomów poziomych w wykopie o głębokości do 0.8 m; kat.gruntu III - bednarka ocynkowana 25x4mm wraz z podłączeniem</t>
  </si>
  <si>
    <t xml:space="preserve">Montaż kompletnego słupa oświetleniowego stalowego stożkowego wys. 8m grubości ścianki 4mm z wysięgnikiem jednoramiennym z oprawą LED 48 LEDS 75W, IP 66, IK 09 wraz z wciągnięciem przewodów do słupa, złączem kablowym i robotami ziemnymi </t>
  </si>
  <si>
    <t>Montaż kompletnego słupa oświetleniowego stalowego stożkowego wys. 4m grubości ścianki 4m bez wysięgnika z oprawą LED 16 LEDS 26W,   IP 66, IK 09 wraz z wciągnięciem przewodów do słupa, złączem kablowym i robotami ziemnymi</t>
  </si>
  <si>
    <t>Montaż kompletnego słupa oświetleniowego stalowego stożkowego wys. 6m grubości ścianki 4m bez wysięgnika z oprawą LED 32 LEDS 51W,   IP 66, IK 09 (rozsył asymetryczny) wraz z wciągnięciem przewodów do słupa, złączem kablowym i robotami ziemnymi</t>
  </si>
  <si>
    <t>Montaż szaf sterownicznych sygnalizacji ulicznej lub oświetlenia zewnętrznego o ciężarze do 100 kg wraz z prefabrykowanym fundamentem, robotami ziemnymi i robotami towarzyszącymi</t>
  </si>
  <si>
    <t xml:space="preserve">Układanie kabli typu 3xNA2SX(F) 1x150/25mm2 w rowach kablowych, rurach osłonowych wraz z wykonaniem i zasypaniem wykopu, nasypywaniem warstwy piasku, robotami ziemnymi, robotami towarzyszącymi, podłączeniami, odwozem i rekultywacją nadmiaru gruntu </t>
  </si>
  <si>
    <t>Montaż w rowach muf przelotowych z taśm izolacyjnych na kablach jednożyłowych z żyłami Al. O przekroju do 240 mm2 na napięcie do 20kV o izolacji i powłoce z tworzyw sztyucznych - więcej niż 3 mufy w strefie</t>
  </si>
  <si>
    <t xml:space="preserve">Układanie kabli typu NAY2Y-J 4x150 w rowach kablowych, rurach osłonowych,  wraz z wykonaniem i zasypaniem wykopu, nasypywaniem warstwy piasku, robotami ziemnymi, robotami towarzyszącymi, podłączeniami, odwozem i rekultywacją nadmiaru gruntu </t>
  </si>
  <si>
    <t xml:space="preserve">Układanie kabli typu NAY2Y-J 4x240 w rowach kablowych, rurach osłonowych wraz z wykonaniem i zasypaniem wykopu, nasypywaniem warstwy piasku, robotami ziemnymi, robotami towarzyszącymi, podłączeniami, odwozem i rekultywacją nadmiaru gruntu </t>
  </si>
  <si>
    <t>Montaż szafy kablowej SK-6 wraz z fundamentem prefabrykowanym, robotami ziemnymi i robotami towrzyszącymi</t>
  </si>
  <si>
    <t xml:space="preserve">Sieć wodociągowa z rur żeliwnych ciśnieniowych z żeliwa sferoidalnego o śr. 80 mm – montaż rur i kształtek z ułożeniem taśmy lokalizacyjnej wraz z robotami pomiarowymi, ziemnymi z wywozem i utylizacją nadmiaru gruntu, umocnieniem wykopów, podsypką i obsypką piaskową, zasypką i zagęszczaniem gruntu zasypowego, próbą szczelności, dezynfekcją i płukaniem wodociągu. </t>
  </si>
  <si>
    <t xml:space="preserve">Sieć wodociągowa z rur żeliwnych ciśnieniowych, kielichowych z uszczelką, z żeliwa sferoidalnego o śr. 150 mm – montaż rur o połączeniach blokowanych i kształtek wraz z  ułożeniem taśmy lokalizacyjnej; robotami pomiarowymi, ziemnymi z wywozem i utylizacją nadmiaru gruntu, umocnieniem wykopów, podsypką i obsypką piaskową, zasypką i zagęszczaniem gruntu zasypowego, próbą szczelności, dezynfekcją i płukaniem wodociągu. </t>
  </si>
  <si>
    <t xml:space="preserve">Sieć wodociągowa z rur PE 100 SDR 17 śr.225 mm w kolorze niebieskim, montowane za pomocą elektrozłączek i zgrzewania doczołowego – montaż rur i kształtek z ułożeniem taśmy lokalizacyjnej wraz z robotami pomiarowymi, ziemnymi z wywozem i utylizacją nadmiaru gruntu, umocnieniem wykopów, podsypką i obsypką piaskową, zasypką i zagęszczaniem gruntu zasypowego, próbą szczelności, dezynfekcją i płukaniem wodociągu. </t>
  </si>
  <si>
    <t xml:space="preserve">Sieć wodociągowa z rur PE 100 SDR 17 śr.180 mm w kolorze niebieskim, montowane za pomocą elektrozłączek i zgrzewania doczołowego – montaż rur i kształtek z ułożeniem taśmy lokalizacyjnej wraz z robotami pomiarowymi, ziemnymi z wywozem i utylizacją nadmiaru gruntu, umocnieniem wykopów, podsypką i obsypką piaskową, zasypką i zagęszczaniem gruntu zasypowego, próbą szczelności, dezynfekcją i płukaniem wodociągu. </t>
  </si>
  <si>
    <t xml:space="preserve">Zasuwy kołnierzowe długie o śr. 80 mm z żeliwa sferoidalnego min. GGG-40 z ochroną antykorozyjną za pomocą powłok z proszków epoksydowych, niebieskie, z obudową teleskopową i skrzynką uliczną dużą z deklem ciężkim oraz tabliczką informacyjną na słupku stalowym.   </t>
  </si>
  <si>
    <t xml:space="preserve">Zasuwy kołnierzowe długie o śr. 100 mm z żeliwa sferoidalnego min. GGG-40 z ochroną antykorozyjną za pomocą powłok z proszków epoksydowych, niebieskie, z obudową teleskopową i skrzynką uliczną dużą z deklem ciężkim oraz tabliczką informacyjną na słupku stalowym.   </t>
  </si>
  <si>
    <t xml:space="preserve">Zasuwy kołnierzowe długie o śr. 150 mm z żeliwa sferoidalnego min. GGG-40 z ochroną antykorozyjną za pomocą powłok z proszków epoksydowych, niebieskie, z obudową teleskopową i skrzynką uliczną dużą z deklem ciężkim oraz tabliczką informacyjną na słupku stalowym.   </t>
  </si>
  <si>
    <t xml:space="preserve">Hydranty p.poż. nadziemne, zabezpieczone przed wypływem wody w przypadku złamania, o śr. 80 mm z żeliwa sferoidalnego min. GGG-40 z ochroną antykorozyjną za pomocą powłok z proszków epoksydowych lub emaliowanych, oraz tabliczka informacyjna na słupku stalowym lub na murze.  </t>
  </si>
  <si>
    <t>Wcinka w istniejące wodociągi śr. 180 mm i 110 mm wraz z wykonaniem węzłów wodociągowych w pkt. W1 i W14.</t>
  </si>
  <si>
    <r>
      <t>Kanalizacja sanitarna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szereg ciężki SDR 34, system kształtek o sztywności min. 4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</si>
  <si>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sanitarna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rur PVC o śr. 160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szereg ciężki SDR 34, system kształtek o sztywności min. 4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</si>
  <si>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t>Studnia  rewizyjna  betonowa DN 1200mm  z betonu  min. B-45, mrozoodpornego F-50, o nasiąkliwości max. 4%,  z włazami z żeliwa szarego płytkowego o śr. 680 mm wg PN-EN 124:2000 – D400 z wypełnieniem betonowym i wkładką wygłuszającą. Kręgi łączone na uszczelki gumowe. Studnia na istniejącym kanale.</t>
  </si>
  <si>
    <t xml:space="preserve">Studnie  rewizyjne  betonowe DN 1200mm  z betonu  min. B-45, mrozoodpornego F-50, o nasiąkliwości max. 4%,  z włazami z żeliwa szarego płytkowego o śr. 680 mm wg PN-EN 124:2000 – D400 z wypełnieniem betonowym i wkładką wygłuszającą. Kręgi łączone na uszczelki gumowe. </t>
  </si>
  <si>
    <t>Wpust deszczowy uliczny o śr. 0,5 m z betonu kl. min B-45, mrozoodporny F-50, o nasiąkliwości  max. 4 % z osadnikiem o gł. min 50 cm, zwieńczenie wpustu klasy D400 z żeliwa szarego, płytkowego zgodnie z PN-EN 124, na zawiasach.</t>
  </si>
  <si>
    <r>
      <t>Kanalizacja deszczowa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rur PVC o śr. 160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szereg ciężki SDR 34, system kształtek o sztywności min. 4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</si>
  <si>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rur PVC o śr. 315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szereg ciężki SDR 34, system kształtek o sztywności min. 4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</si>
  <si>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szereg ciężki SDR 34, system kształtek o sztywności min. 4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</si>
  <si>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t>Demontaż studzienek ściekowych ulicznych betonowych o śr. 500 mm z osadnikiem i utylizacją odpadów.</t>
  </si>
  <si>
    <t>miesiąc</t>
  </si>
  <si>
    <t>Studzienki ściekowe z PCV o śr. 315 mm z osadnikiem i kratką ściekową D400</t>
  </si>
  <si>
    <t>Usunięcie warstwy ziemi urodzajnej o grubości do 40 cm</t>
  </si>
  <si>
    <t xml:space="preserve">Wykonanie przepustu na rowie przydrożnym z rur żelbetowych o średnicy 800 mm </t>
  </si>
  <si>
    <t>Podbudowy z betonu asfaltowego AC 22P o grubości warstwy 7cm wykonywane mechanicznie dla KR3-KR4 wraz z oczyszczeniem i skropieniem</t>
  </si>
  <si>
    <t>Podbudowy z betonu asfaltowego AC 22P o grubości warstwy  10 cm wykonywane mechanicznie dla KR3-KR4 wraz z oczyszczeniem i skropieniem</t>
  </si>
  <si>
    <t>Warstwa ścieralna z betonu asfaltowego AC 11S dla KR3-KR4 o grubości 5cm wraz z oczyszczeniem i skropieniem</t>
  </si>
  <si>
    <t>Warstwa wiążąca z betonu asfaltowego AC 16W dla KR3-KR4 o grubości 8cm wraz z oczyszczeniem i skropieniem</t>
  </si>
  <si>
    <t>Warstwa wiążąca z betonu asfaltowego AC 16W dla KR3-KR4 - gr 6 cm wraz z oczyszczeniem i skropieniem</t>
  </si>
  <si>
    <t>D-04.05.01 mod</t>
  </si>
  <si>
    <t>D-05.03.26a mod</t>
  </si>
  <si>
    <t>Regeneracja  nawierzchni bitumicznych przy użyciu geosiatki przeciwspękaniowej z włókna szklanego o szerokości 5m</t>
  </si>
  <si>
    <t>D-03.01.01</t>
  </si>
  <si>
    <t>mod.3</t>
  </si>
  <si>
    <t>mod.5</t>
  </si>
  <si>
    <t>mod.4</t>
  </si>
</sst>
</file>

<file path=xl/styles.xml><?xml version="1.0" encoding="utf-8"?>
<styleSheet xmlns="http://schemas.openxmlformats.org/spreadsheetml/2006/main">
  <numFmts count="7">
    <numFmt numFmtId="7" formatCode="#,##0.00\ &quot;zł&quot;;\-#,##0.00\ &quot;zł&quot;"/>
    <numFmt numFmtId="8" formatCode="#,##0.00\ &quot;zł&quot;;[Red]\-#,##0.00\ &quot;zł&quot;"/>
    <numFmt numFmtId="164" formatCode="###0;###0"/>
    <numFmt numFmtId="165" formatCode="d/mm/yyyy"/>
    <numFmt numFmtId="166" formatCode="#,##0.000"/>
    <numFmt numFmtId="167" formatCode="#,##0.00;#,##0.00"/>
    <numFmt numFmtId="168" formatCode="#,##0.00\ &quot;zł&quot;"/>
  </numFmts>
  <fonts count="26"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"/>
      <family val="2"/>
    </font>
    <font>
      <b/>
      <sz val="12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"/>
      <family val="2"/>
      <charset val="238"/>
    </font>
    <font>
      <b/>
      <sz val="16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trike/>
      <sz val="10"/>
      <color rgb="FF000000"/>
      <name val="Arial Narrow"/>
      <family val="2"/>
      <charset val="238"/>
    </font>
    <font>
      <strike/>
      <sz val="10"/>
      <name val="Arial Narrow"/>
      <family val="2"/>
      <charset val="238"/>
    </font>
    <font>
      <b/>
      <strike/>
      <sz val="10"/>
      <name val="Arial Narrow"/>
      <family val="2"/>
      <charset val="238"/>
    </font>
    <font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6"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 shrinkToFit="1"/>
    </xf>
    <xf numFmtId="49" fontId="3" fillId="6" borderId="2" xfId="0" applyNumberFormat="1" applyFont="1" applyFill="1" applyBorder="1" applyAlignment="1">
      <alignment horizontal="left" vertical="center" wrapText="1" shrinkToFit="1"/>
    </xf>
    <xf numFmtId="49" fontId="3" fillId="6" borderId="2" xfId="0" applyNumberFormat="1" applyFont="1" applyFill="1" applyBorder="1" applyAlignment="1">
      <alignment horizontal="center" vertical="center" wrapText="1" shrinkToFit="1"/>
    </xf>
    <xf numFmtId="0" fontId="3" fillId="6" borderId="2" xfId="0" applyFont="1" applyFill="1" applyBorder="1" applyAlignment="1">
      <alignment horizontal="center" vertical="center" wrapText="1" shrinkToFit="1"/>
    </xf>
    <xf numFmtId="4" fontId="3" fillId="6" borderId="2" xfId="0" applyNumberFormat="1" applyFont="1" applyFill="1" applyBorder="1" applyAlignment="1">
      <alignment horizontal="right" vertical="center" wrapText="1" shrinkToFit="1"/>
    </xf>
    <xf numFmtId="49" fontId="3" fillId="7" borderId="2" xfId="0" applyNumberFormat="1" applyFont="1" applyFill="1" applyBorder="1" applyAlignment="1">
      <alignment horizontal="left" vertical="center" wrapText="1" shrinkToFit="1"/>
    </xf>
    <xf numFmtId="49" fontId="3" fillId="7" borderId="2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 applyProtection="1">
      <alignment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49" fontId="3" fillId="6" borderId="2" xfId="0" applyNumberFormat="1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4" fontId="3" fillId="4" borderId="3" xfId="0" applyNumberFormat="1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 horizontal="right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right" vertical="center" wrapText="1" shrinkToFit="1"/>
    </xf>
    <xf numFmtId="168" fontId="3" fillId="5" borderId="2" xfId="0" applyNumberFormat="1" applyFont="1" applyFill="1" applyBorder="1" applyAlignment="1">
      <alignment horizontal="center" vertical="center" wrapText="1"/>
    </xf>
    <xf numFmtId="8" fontId="2" fillId="5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4" fontId="3" fillId="8" borderId="0" xfId="0" applyNumberFormat="1" applyFont="1" applyFill="1" applyBorder="1" applyAlignment="1">
      <alignment horizontal="right" vertical="center"/>
    </xf>
    <xf numFmtId="7" fontId="3" fillId="5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3" fillId="8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top" wrapText="1"/>
    </xf>
    <xf numFmtId="4" fontId="3" fillId="3" borderId="5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6" borderId="2" xfId="0" applyNumberFormat="1" applyFont="1" applyFill="1" applyBorder="1" applyAlignment="1">
      <alignment horizontal="center" vertical="center" wrapText="1" shrinkToFit="1"/>
    </xf>
    <xf numFmtId="4" fontId="3" fillId="7" borderId="2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/>
    </xf>
    <xf numFmtId="4" fontId="3" fillId="5" borderId="19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right" vertical="center" wrapText="1"/>
    </xf>
    <xf numFmtId="7" fontId="3" fillId="5" borderId="19" xfId="0" applyNumberFormat="1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center" vertical="center"/>
    </xf>
    <xf numFmtId="4" fontId="15" fillId="9" borderId="22" xfId="0" applyNumberFormat="1" applyFont="1" applyFill="1" applyBorder="1" applyAlignment="1">
      <alignment horizontal="center" vertical="center"/>
    </xf>
    <xf numFmtId="7" fontId="15" fillId="9" borderId="23" xfId="0" applyNumberFormat="1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right" vertical="center"/>
    </xf>
    <xf numFmtId="0" fontId="14" fillId="9" borderId="2" xfId="0" applyFont="1" applyFill="1" applyBorder="1" applyAlignment="1">
      <alignment horizontal="center" vertical="center"/>
    </xf>
    <xf numFmtId="4" fontId="15" fillId="9" borderId="2" xfId="0" applyNumberFormat="1" applyFont="1" applyFill="1" applyBorder="1" applyAlignment="1">
      <alignment horizontal="center" vertical="center"/>
    </xf>
    <xf numFmtId="7" fontId="16" fillId="9" borderId="25" xfId="0" applyNumberFormat="1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4" fontId="15" fillId="9" borderId="27" xfId="0" applyNumberFormat="1" applyFont="1" applyFill="1" applyBorder="1" applyAlignment="1">
      <alignment horizontal="center" vertical="center"/>
    </xf>
    <xf numFmtId="7" fontId="16" fillId="9" borderId="28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1" fontId="7" fillId="3" borderId="6" xfId="0" applyNumberFormat="1" applyFont="1" applyFill="1" applyBorder="1" applyAlignment="1">
      <alignment horizontal="center" vertical="top" wrapText="1"/>
    </xf>
    <xf numFmtId="4" fontId="7" fillId="3" borderId="0" xfId="0" applyNumberFormat="1" applyFont="1" applyFill="1" applyBorder="1" applyAlignment="1">
      <alignment horizontal="center" vertical="center" wrapText="1"/>
    </xf>
    <xf numFmtId="0" fontId="18" fillId="10" borderId="29" xfId="0" applyFont="1" applyFill="1" applyBorder="1" applyAlignment="1" applyProtection="1">
      <alignment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7" fillId="3" borderId="19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O273"/>
  <sheetViews>
    <sheetView tabSelected="1" view="pageBreakPreview" topLeftCell="A231" zoomScale="70" zoomScaleNormal="100" zoomScaleSheetLayoutView="70" workbookViewId="0">
      <selection activeCell="K275" sqref="K275"/>
    </sheetView>
  </sheetViews>
  <sheetFormatPr defaultColWidth="9.33203125" defaultRowHeight="12.75"/>
  <cols>
    <col min="1" max="1" width="6.5" style="5" customWidth="1"/>
    <col min="2" max="2" width="16.33203125" style="5" customWidth="1"/>
    <col min="3" max="3" width="100.83203125" style="10" customWidth="1"/>
    <col min="4" max="4" width="11.6640625" style="5" customWidth="1"/>
    <col min="5" max="6" width="16.83203125" style="11" customWidth="1"/>
    <col min="7" max="7" width="16.83203125" style="84" customWidth="1"/>
    <col min="8" max="9" width="6" style="165" bestFit="1" customWidth="1"/>
    <col min="10" max="16384" width="9.33203125" style="12"/>
  </cols>
  <sheetData>
    <row r="1" spans="1:8" ht="20.25">
      <c r="C1" s="98" t="s">
        <v>263</v>
      </c>
    </row>
    <row r="2" spans="1:8" ht="38.25" customHeight="1">
      <c r="A2" s="155" t="s">
        <v>262</v>
      </c>
      <c r="B2" s="155"/>
      <c r="C2" s="155"/>
      <c r="D2" s="155"/>
      <c r="E2" s="155"/>
      <c r="F2" s="155"/>
      <c r="G2" s="155"/>
    </row>
    <row r="3" spans="1:8">
      <c r="A3" s="156"/>
      <c r="B3" s="156"/>
      <c r="C3" s="156"/>
      <c r="D3" s="156"/>
      <c r="E3" s="156"/>
      <c r="F3" s="156"/>
      <c r="G3" s="156"/>
    </row>
    <row r="4" spans="1:8" ht="38.25">
      <c r="A4" s="2" t="s">
        <v>52</v>
      </c>
      <c r="B4" s="1" t="s">
        <v>11</v>
      </c>
      <c r="C4" s="1" t="s">
        <v>102</v>
      </c>
      <c r="D4" s="1" t="s">
        <v>12</v>
      </c>
      <c r="E4" s="1" t="s">
        <v>83</v>
      </c>
      <c r="F4" s="1" t="s">
        <v>98</v>
      </c>
      <c r="G4" s="1" t="s">
        <v>99</v>
      </c>
    </row>
    <row r="5" spans="1:8">
      <c r="A5" s="2">
        <v>1</v>
      </c>
      <c r="B5" s="36">
        <v>2</v>
      </c>
      <c r="C5" s="36">
        <v>3</v>
      </c>
      <c r="D5" s="1">
        <v>4</v>
      </c>
      <c r="E5" s="8">
        <v>5</v>
      </c>
      <c r="F5" s="8">
        <v>6</v>
      </c>
      <c r="G5" s="8">
        <v>7</v>
      </c>
    </row>
    <row r="6" spans="1:8" ht="20.100000000000001" customHeight="1">
      <c r="A6" s="37"/>
      <c r="B6" s="38"/>
      <c r="C6" s="87" t="s">
        <v>54</v>
      </c>
      <c r="D6" s="23"/>
      <c r="E6" s="39"/>
      <c r="F6" s="39"/>
      <c r="G6" s="79"/>
    </row>
    <row r="7" spans="1:8" ht="24.95" customHeight="1">
      <c r="A7" s="3"/>
      <c r="B7" s="65" t="s">
        <v>14</v>
      </c>
      <c r="C7" s="40" t="s">
        <v>15</v>
      </c>
      <c r="D7" s="41" t="s">
        <v>13</v>
      </c>
      <c r="E7" s="42"/>
      <c r="F7" s="42"/>
      <c r="G7" s="61"/>
    </row>
    <row r="8" spans="1:8" ht="24.95" customHeight="1">
      <c r="A8" s="4">
        <v>1</v>
      </c>
      <c r="B8" s="43" t="s">
        <v>14</v>
      </c>
      <c r="C8" s="44" t="s">
        <v>57</v>
      </c>
      <c r="D8" s="13" t="s">
        <v>294</v>
      </c>
      <c r="E8" s="6">
        <v>12</v>
      </c>
      <c r="F8" s="6"/>
      <c r="G8" s="6">
        <f>ROUND(E8*F8,2)</f>
        <v>0</v>
      </c>
    </row>
    <row r="9" spans="1:8" ht="24.95" customHeight="1">
      <c r="A9" s="3"/>
      <c r="B9" s="65" t="s">
        <v>16</v>
      </c>
      <c r="C9" s="40" t="s">
        <v>17</v>
      </c>
      <c r="D9" s="41" t="s">
        <v>13</v>
      </c>
      <c r="E9" s="42"/>
      <c r="F9" s="42"/>
      <c r="G9" s="61"/>
    </row>
    <row r="10" spans="1:8" ht="24.95" customHeight="1">
      <c r="A10" s="4">
        <v>2</v>
      </c>
      <c r="B10" s="45" t="s">
        <v>18</v>
      </c>
      <c r="C10" s="46" t="s">
        <v>234</v>
      </c>
      <c r="D10" s="13" t="s">
        <v>19</v>
      </c>
      <c r="E10" s="6">
        <v>0.59499999999999997</v>
      </c>
      <c r="F10" s="6"/>
      <c r="G10" s="6">
        <f>ROUND(E10*F10,2)</f>
        <v>0</v>
      </c>
    </row>
    <row r="11" spans="1:8" ht="24.95" customHeight="1">
      <c r="A11" s="4">
        <v>3</v>
      </c>
      <c r="B11" s="43" t="s">
        <v>91</v>
      </c>
      <c r="C11" s="46" t="s">
        <v>296</v>
      </c>
      <c r="D11" s="13" t="s">
        <v>5</v>
      </c>
      <c r="E11" s="6">
        <v>9707</v>
      </c>
      <c r="F11" s="6"/>
      <c r="G11" s="6">
        <f>ROUND(E11*F11,2)</f>
        <v>0</v>
      </c>
      <c r="H11" s="165" t="s">
        <v>307</v>
      </c>
    </row>
    <row r="12" spans="1:8" ht="24.95" customHeight="1">
      <c r="A12" s="3"/>
      <c r="B12" s="65" t="s">
        <v>20</v>
      </c>
      <c r="C12" s="40" t="s">
        <v>21</v>
      </c>
      <c r="D12" s="41" t="s">
        <v>13</v>
      </c>
      <c r="E12" s="42"/>
      <c r="F12" s="42"/>
      <c r="G12" s="61"/>
    </row>
    <row r="13" spans="1:8" ht="24.95" customHeight="1">
      <c r="A13" s="4">
        <v>4</v>
      </c>
      <c r="B13" s="43" t="s">
        <v>20</v>
      </c>
      <c r="C13" s="46" t="s">
        <v>235</v>
      </c>
      <c r="D13" s="13" t="s">
        <v>1</v>
      </c>
      <c r="E13" s="6">
        <v>150</v>
      </c>
      <c r="F13" s="6"/>
      <c r="G13" s="6">
        <f>ROUND(E13*F13,2)</f>
        <v>0</v>
      </c>
    </row>
    <row r="14" spans="1:8" ht="24.95" customHeight="1">
      <c r="A14" s="4">
        <v>5</v>
      </c>
      <c r="B14" s="43" t="s">
        <v>20</v>
      </c>
      <c r="C14" s="46" t="s">
        <v>236</v>
      </c>
      <c r="D14" s="13" t="s">
        <v>5</v>
      </c>
      <c r="E14" s="6">
        <v>127.76</v>
      </c>
      <c r="F14" s="6"/>
      <c r="G14" s="6">
        <f t="shared" ref="G14:G54" si="0">ROUND(E14*F14,2)</f>
        <v>0</v>
      </c>
    </row>
    <row r="15" spans="1:8" ht="24.95" customHeight="1">
      <c r="A15" s="4">
        <v>6</v>
      </c>
      <c r="B15" s="43" t="s">
        <v>20</v>
      </c>
      <c r="C15" s="46" t="s">
        <v>237</v>
      </c>
      <c r="D15" s="13" t="s">
        <v>5</v>
      </c>
      <c r="E15" s="6">
        <v>2072</v>
      </c>
      <c r="F15" s="6"/>
      <c r="G15" s="6">
        <f t="shared" si="0"/>
        <v>0</v>
      </c>
    </row>
    <row r="16" spans="1:8" ht="24.95" customHeight="1">
      <c r="A16" s="4">
        <v>7</v>
      </c>
      <c r="B16" s="43" t="s">
        <v>20</v>
      </c>
      <c r="C16" s="46" t="s">
        <v>238</v>
      </c>
      <c r="D16" s="13" t="s">
        <v>1</v>
      </c>
      <c r="E16" s="6">
        <v>213</v>
      </c>
      <c r="F16" s="6"/>
      <c r="G16" s="6">
        <f t="shared" si="0"/>
        <v>0</v>
      </c>
    </row>
    <row r="17" spans="1:8" ht="24.95" customHeight="1">
      <c r="A17" s="4">
        <v>8</v>
      </c>
      <c r="B17" s="43" t="s">
        <v>20</v>
      </c>
      <c r="C17" s="46" t="s">
        <v>103</v>
      </c>
      <c r="D17" s="13" t="s">
        <v>4</v>
      </c>
      <c r="E17" s="6">
        <v>12.78</v>
      </c>
      <c r="F17" s="6"/>
      <c r="G17" s="6">
        <f t="shared" si="0"/>
        <v>0</v>
      </c>
    </row>
    <row r="18" spans="1:8" ht="24.95" customHeight="1">
      <c r="A18" s="4">
        <v>9</v>
      </c>
      <c r="B18" s="43" t="s">
        <v>20</v>
      </c>
      <c r="C18" s="46" t="s">
        <v>239</v>
      </c>
      <c r="D18" s="13" t="s">
        <v>5</v>
      </c>
      <c r="E18" s="6">
        <v>394</v>
      </c>
      <c r="F18" s="6"/>
      <c r="G18" s="6">
        <f t="shared" si="0"/>
        <v>0</v>
      </c>
    </row>
    <row r="19" spans="1:8" ht="24.95" customHeight="1">
      <c r="A19" s="4">
        <v>10</v>
      </c>
      <c r="B19" s="43" t="s">
        <v>20</v>
      </c>
      <c r="C19" s="46" t="s">
        <v>104</v>
      </c>
      <c r="D19" s="13" t="s">
        <v>0</v>
      </c>
      <c r="E19" s="6">
        <v>5</v>
      </c>
      <c r="F19" s="6"/>
      <c r="G19" s="6">
        <f t="shared" si="0"/>
        <v>0</v>
      </c>
    </row>
    <row r="20" spans="1:8" ht="24.95" customHeight="1">
      <c r="A20" s="4">
        <v>11</v>
      </c>
      <c r="B20" s="43" t="s">
        <v>20</v>
      </c>
      <c r="C20" s="46" t="s">
        <v>240</v>
      </c>
      <c r="D20" s="13" t="s">
        <v>0</v>
      </c>
      <c r="E20" s="6">
        <v>6</v>
      </c>
      <c r="F20" s="6"/>
      <c r="G20" s="6">
        <f t="shared" si="0"/>
        <v>0</v>
      </c>
    </row>
    <row r="21" spans="1:8" ht="24.95" customHeight="1">
      <c r="A21" s="148">
        <v>12</v>
      </c>
      <c r="B21" s="153" t="s">
        <v>20</v>
      </c>
      <c r="C21" s="150" t="s">
        <v>241</v>
      </c>
      <c r="D21" s="151" t="s">
        <v>4</v>
      </c>
      <c r="E21" s="152">
        <v>9128.82</v>
      </c>
      <c r="F21" s="152"/>
      <c r="G21" s="152">
        <f t="shared" si="0"/>
        <v>0</v>
      </c>
      <c r="H21" s="165" t="s">
        <v>307</v>
      </c>
    </row>
    <row r="22" spans="1:8" ht="24.95" customHeight="1">
      <c r="A22" s="3"/>
      <c r="B22" s="65" t="s">
        <v>22</v>
      </c>
      <c r="C22" s="47" t="s">
        <v>58</v>
      </c>
      <c r="D22" s="41" t="s">
        <v>13</v>
      </c>
      <c r="E22" s="42"/>
      <c r="F22" s="42"/>
      <c r="G22" s="61"/>
    </row>
    <row r="23" spans="1:8" ht="24.95" customHeight="1">
      <c r="A23" s="4">
        <v>13</v>
      </c>
      <c r="B23" s="43" t="s">
        <v>92</v>
      </c>
      <c r="C23" s="46" t="s">
        <v>23</v>
      </c>
      <c r="D23" s="13" t="s">
        <v>0</v>
      </c>
      <c r="E23" s="6">
        <v>11</v>
      </c>
      <c r="F23" s="6"/>
      <c r="G23" s="6">
        <f t="shared" si="0"/>
        <v>0</v>
      </c>
    </row>
    <row r="24" spans="1:8" ht="24.95" customHeight="1">
      <c r="A24" s="3"/>
      <c r="B24" s="65" t="s">
        <v>24</v>
      </c>
      <c r="C24" s="40" t="s">
        <v>25</v>
      </c>
      <c r="D24" s="41" t="s">
        <v>13</v>
      </c>
      <c r="E24" s="42"/>
      <c r="F24" s="42"/>
      <c r="G24" s="61"/>
    </row>
    <row r="25" spans="1:8" ht="24.95" customHeight="1">
      <c r="A25" s="4">
        <v>14</v>
      </c>
      <c r="B25" s="43" t="s">
        <v>93</v>
      </c>
      <c r="C25" s="46" t="s">
        <v>242</v>
      </c>
      <c r="D25" s="13" t="s">
        <v>4</v>
      </c>
      <c r="E25" s="6">
        <v>5850.14</v>
      </c>
      <c r="F25" s="6"/>
      <c r="G25" s="6">
        <f t="shared" si="0"/>
        <v>0</v>
      </c>
    </row>
    <row r="26" spans="1:8" ht="24.95" customHeight="1">
      <c r="A26" s="4">
        <v>15</v>
      </c>
      <c r="B26" s="43" t="s">
        <v>94</v>
      </c>
      <c r="C26" s="46" t="s">
        <v>243</v>
      </c>
      <c r="D26" s="13" t="s">
        <v>4</v>
      </c>
      <c r="E26" s="6">
        <v>1214.9000000000001</v>
      </c>
      <c r="F26" s="6"/>
      <c r="G26" s="6">
        <f t="shared" si="0"/>
        <v>0</v>
      </c>
    </row>
    <row r="27" spans="1:8" ht="24.95" customHeight="1">
      <c r="A27" s="3"/>
      <c r="B27" s="65" t="s">
        <v>26</v>
      </c>
      <c r="C27" s="40" t="s">
        <v>56</v>
      </c>
      <c r="D27" s="41" t="s">
        <v>13</v>
      </c>
      <c r="E27" s="42"/>
      <c r="F27" s="42"/>
      <c r="G27" s="61"/>
    </row>
    <row r="28" spans="1:8" ht="24.95" customHeight="1">
      <c r="A28" s="4">
        <v>16</v>
      </c>
      <c r="B28" s="45" t="s">
        <v>27</v>
      </c>
      <c r="C28" s="46" t="s">
        <v>244</v>
      </c>
      <c r="D28" s="13" t="s">
        <v>5</v>
      </c>
      <c r="E28" s="6">
        <v>9079</v>
      </c>
      <c r="F28" s="6"/>
      <c r="G28" s="6">
        <f t="shared" si="0"/>
        <v>0</v>
      </c>
    </row>
    <row r="29" spans="1:8" ht="24.95" customHeight="1">
      <c r="A29" s="4">
        <v>17</v>
      </c>
      <c r="B29" s="45" t="s">
        <v>28</v>
      </c>
      <c r="C29" s="44" t="s">
        <v>105</v>
      </c>
      <c r="D29" s="13" t="s">
        <v>5</v>
      </c>
      <c r="E29" s="6">
        <v>3786</v>
      </c>
      <c r="F29" s="6"/>
      <c r="G29" s="6">
        <f t="shared" si="0"/>
        <v>0</v>
      </c>
      <c r="H29" s="165" t="s">
        <v>308</v>
      </c>
    </row>
    <row r="30" spans="1:8" ht="24.95" customHeight="1">
      <c r="A30" s="4">
        <v>18</v>
      </c>
      <c r="B30" s="45" t="s">
        <v>28</v>
      </c>
      <c r="C30" s="46" t="s">
        <v>106</v>
      </c>
      <c r="D30" s="13" t="s">
        <v>5</v>
      </c>
      <c r="E30" s="6">
        <v>3994</v>
      </c>
      <c r="F30" s="6"/>
      <c r="G30" s="6">
        <f t="shared" si="0"/>
        <v>0</v>
      </c>
    </row>
    <row r="31" spans="1:8" ht="24.95" customHeight="1">
      <c r="A31" s="148">
        <v>19</v>
      </c>
      <c r="B31" s="149" t="s">
        <v>28</v>
      </c>
      <c r="C31" s="150" t="s">
        <v>29</v>
      </c>
      <c r="D31" s="151" t="s">
        <v>5</v>
      </c>
      <c r="E31" s="152">
        <v>7788</v>
      </c>
      <c r="F31" s="152"/>
      <c r="G31" s="152">
        <f t="shared" si="0"/>
        <v>0</v>
      </c>
      <c r="H31" s="165" t="s">
        <v>308</v>
      </c>
    </row>
    <row r="32" spans="1:8" ht="24.95" customHeight="1">
      <c r="A32" s="148">
        <v>20</v>
      </c>
      <c r="B32" s="149" t="s">
        <v>28</v>
      </c>
      <c r="C32" s="150" t="s">
        <v>30</v>
      </c>
      <c r="D32" s="151" t="s">
        <v>5</v>
      </c>
      <c r="E32" s="154">
        <v>7788</v>
      </c>
      <c r="F32" s="152"/>
      <c r="G32" s="152">
        <f t="shared" si="0"/>
        <v>0</v>
      </c>
      <c r="H32" s="165" t="s">
        <v>308</v>
      </c>
    </row>
    <row r="33" spans="1:9" ht="24.95" customHeight="1">
      <c r="A33" s="148">
        <v>21</v>
      </c>
      <c r="B33" s="149" t="s">
        <v>28</v>
      </c>
      <c r="C33" s="150" t="s">
        <v>31</v>
      </c>
      <c r="D33" s="151" t="s">
        <v>5</v>
      </c>
      <c r="E33" s="152">
        <v>9479</v>
      </c>
      <c r="F33" s="152"/>
      <c r="G33" s="152">
        <f t="shared" si="0"/>
        <v>0</v>
      </c>
      <c r="H33" s="165" t="s">
        <v>308</v>
      </c>
    </row>
    <row r="34" spans="1:9" ht="24.95" customHeight="1">
      <c r="A34" s="4">
        <v>22</v>
      </c>
      <c r="B34" s="45" t="s">
        <v>303</v>
      </c>
      <c r="C34" s="46" t="s">
        <v>245</v>
      </c>
      <c r="D34" s="13" t="s">
        <v>5</v>
      </c>
      <c r="E34" s="6">
        <v>3905</v>
      </c>
      <c r="F34" s="6"/>
      <c r="G34" s="6">
        <f t="shared" si="0"/>
        <v>0</v>
      </c>
      <c r="H34" s="165" t="s">
        <v>308</v>
      </c>
    </row>
    <row r="35" spans="1:9" ht="24.95" customHeight="1">
      <c r="A35" s="4">
        <v>23</v>
      </c>
      <c r="B35" s="45" t="s">
        <v>303</v>
      </c>
      <c r="C35" s="46" t="s">
        <v>65</v>
      </c>
      <c r="D35" s="13" t="s">
        <v>5</v>
      </c>
      <c r="E35" s="6">
        <v>4429</v>
      </c>
      <c r="F35" s="6"/>
      <c r="G35" s="6">
        <f t="shared" si="0"/>
        <v>0</v>
      </c>
      <c r="H35" s="165" t="s">
        <v>308</v>
      </c>
    </row>
    <row r="36" spans="1:9" ht="24.95" customHeight="1">
      <c r="A36" s="4">
        <v>24</v>
      </c>
      <c r="B36" s="45" t="s">
        <v>32</v>
      </c>
      <c r="C36" s="46" t="s">
        <v>107</v>
      </c>
      <c r="D36" s="13" t="s">
        <v>5</v>
      </c>
      <c r="E36" s="6">
        <v>461</v>
      </c>
      <c r="F36" s="6"/>
      <c r="G36" s="6">
        <f t="shared" si="0"/>
        <v>0</v>
      </c>
    </row>
    <row r="37" spans="1:9" ht="24.95" customHeight="1">
      <c r="A37" s="4">
        <v>25</v>
      </c>
      <c r="B37" s="45" t="s">
        <v>32</v>
      </c>
      <c r="C37" s="44" t="s">
        <v>108</v>
      </c>
      <c r="D37" s="13" t="s">
        <v>33</v>
      </c>
      <c r="E37" s="6">
        <v>5674.4</v>
      </c>
      <c r="F37" s="6"/>
      <c r="G37" s="6">
        <f t="shared" si="0"/>
        <v>0</v>
      </c>
    </row>
    <row r="38" spans="1:9" ht="24.95" customHeight="1">
      <c r="A38" s="4">
        <v>26</v>
      </c>
      <c r="B38" s="45" t="s">
        <v>34</v>
      </c>
      <c r="C38" s="46" t="s">
        <v>298</v>
      </c>
      <c r="D38" s="13" t="s">
        <v>5</v>
      </c>
      <c r="E38" s="6">
        <v>1657</v>
      </c>
      <c r="F38" s="6"/>
      <c r="G38" s="6">
        <f t="shared" si="0"/>
        <v>0</v>
      </c>
      <c r="H38" s="165" t="s">
        <v>307</v>
      </c>
      <c r="I38" s="165" t="s">
        <v>308</v>
      </c>
    </row>
    <row r="39" spans="1:9" ht="24.95" customHeight="1">
      <c r="A39" s="4">
        <v>27</v>
      </c>
      <c r="B39" s="45" t="s">
        <v>34</v>
      </c>
      <c r="C39" s="46" t="s">
        <v>299</v>
      </c>
      <c r="D39" s="13" t="s">
        <v>5</v>
      </c>
      <c r="E39" s="6">
        <v>1467</v>
      </c>
      <c r="F39" s="6"/>
      <c r="G39" s="6">
        <f t="shared" ref="G39" si="1">ROUND(E39*F39,2)</f>
        <v>0</v>
      </c>
      <c r="H39" s="165" t="s">
        <v>307</v>
      </c>
      <c r="I39" s="165" t="s">
        <v>308</v>
      </c>
    </row>
    <row r="40" spans="1:9" ht="24.95" customHeight="1">
      <c r="A40" s="3"/>
      <c r="B40" s="65" t="s">
        <v>35</v>
      </c>
      <c r="C40" s="40" t="s">
        <v>36</v>
      </c>
      <c r="D40" s="41" t="s">
        <v>13</v>
      </c>
      <c r="E40" s="42"/>
      <c r="F40" s="42"/>
      <c r="G40" s="61"/>
    </row>
    <row r="41" spans="1:9" ht="24.95" customHeight="1">
      <c r="A41" s="4">
        <v>28</v>
      </c>
      <c r="B41" s="45" t="s">
        <v>37</v>
      </c>
      <c r="C41" s="46" t="s">
        <v>246</v>
      </c>
      <c r="D41" s="13" t="s">
        <v>5</v>
      </c>
      <c r="E41" s="6">
        <v>443</v>
      </c>
      <c r="F41" s="6"/>
      <c r="G41" s="6">
        <f t="shared" si="0"/>
        <v>0</v>
      </c>
    </row>
    <row r="42" spans="1:9" ht="24.95" customHeight="1">
      <c r="A42" s="4">
        <v>29</v>
      </c>
      <c r="B42" s="43" t="s">
        <v>95</v>
      </c>
      <c r="C42" s="46" t="s">
        <v>300</v>
      </c>
      <c r="D42" s="13" t="s">
        <v>5</v>
      </c>
      <c r="E42" s="6">
        <v>4050</v>
      </c>
      <c r="F42" s="6"/>
      <c r="G42" s="6">
        <f t="shared" si="0"/>
        <v>0</v>
      </c>
      <c r="H42" s="165" t="s">
        <v>307</v>
      </c>
      <c r="I42" s="165" t="s">
        <v>308</v>
      </c>
    </row>
    <row r="43" spans="1:9" ht="24.95" customHeight="1">
      <c r="A43" s="4">
        <v>30</v>
      </c>
      <c r="B43" s="45" t="s">
        <v>38</v>
      </c>
      <c r="C43" s="46" t="s">
        <v>301</v>
      </c>
      <c r="D43" s="13" t="s">
        <v>5</v>
      </c>
      <c r="E43" s="6">
        <v>1514</v>
      </c>
      <c r="F43" s="6"/>
      <c r="G43" s="6">
        <f t="shared" si="0"/>
        <v>0</v>
      </c>
      <c r="H43" s="165" t="s">
        <v>307</v>
      </c>
      <c r="I43" s="165" t="s">
        <v>308</v>
      </c>
    </row>
    <row r="44" spans="1:9" ht="24.95" customHeight="1">
      <c r="A44" s="148">
        <v>30</v>
      </c>
      <c r="B44" s="149" t="s">
        <v>38</v>
      </c>
      <c r="C44" s="150" t="s">
        <v>247</v>
      </c>
      <c r="D44" s="151" t="s">
        <v>5</v>
      </c>
      <c r="E44" s="152">
        <v>157</v>
      </c>
      <c r="F44" s="152"/>
      <c r="G44" s="152">
        <f t="shared" si="0"/>
        <v>0</v>
      </c>
      <c r="H44" s="165" t="s">
        <v>307</v>
      </c>
    </row>
    <row r="45" spans="1:9" ht="24.95" customHeight="1">
      <c r="A45" s="4">
        <v>31</v>
      </c>
      <c r="B45" s="45" t="s">
        <v>38</v>
      </c>
      <c r="C45" s="46" t="s">
        <v>302</v>
      </c>
      <c r="D45" s="13" t="s">
        <v>5</v>
      </c>
      <c r="E45" s="6">
        <v>1707</v>
      </c>
      <c r="F45" s="6"/>
      <c r="G45" s="6">
        <f t="shared" si="0"/>
        <v>0</v>
      </c>
      <c r="H45" s="165" t="s">
        <v>307</v>
      </c>
      <c r="I45" s="165" t="s">
        <v>308</v>
      </c>
    </row>
    <row r="46" spans="1:9" ht="24.95" customHeight="1">
      <c r="A46" s="4">
        <v>32</v>
      </c>
      <c r="B46" s="45" t="s">
        <v>304</v>
      </c>
      <c r="C46" s="46" t="s">
        <v>305</v>
      </c>
      <c r="D46" s="13" t="s">
        <v>5</v>
      </c>
      <c r="E46" s="6">
        <v>127.76</v>
      </c>
      <c r="F46" s="6"/>
      <c r="G46" s="6">
        <f t="shared" si="0"/>
        <v>0</v>
      </c>
      <c r="H46" s="165" t="s">
        <v>308</v>
      </c>
    </row>
    <row r="47" spans="1:9" ht="24.95" customHeight="1">
      <c r="A47" s="4">
        <v>33</v>
      </c>
      <c r="B47" s="45" t="s">
        <v>39</v>
      </c>
      <c r="C47" s="46" t="s">
        <v>248</v>
      </c>
      <c r="D47" s="13" t="s">
        <v>5</v>
      </c>
      <c r="E47" s="6">
        <v>121</v>
      </c>
      <c r="F47" s="6"/>
      <c r="G47" s="6">
        <f t="shared" si="0"/>
        <v>0</v>
      </c>
    </row>
    <row r="48" spans="1:9" ht="24.95" customHeight="1">
      <c r="A48" s="4">
        <v>34</v>
      </c>
      <c r="B48" s="45" t="s">
        <v>39</v>
      </c>
      <c r="C48" s="46" t="s">
        <v>109</v>
      </c>
      <c r="D48" s="13" t="s">
        <v>5</v>
      </c>
      <c r="E48" s="6">
        <f>210+253+868</f>
        <v>1331</v>
      </c>
      <c r="F48" s="6"/>
      <c r="G48" s="6">
        <f t="shared" si="0"/>
        <v>0</v>
      </c>
    </row>
    <row r="49" spans="1:7" ht="24.95" customHeight="1">
      <c r="A49" s="4">
        <v>35</v>
      </c>
      <c r="B49" s="45" t="s">
        <v>39</v>
      </c>
      <c r="C49" s="44" t="s">
        <v>110</v>
      </c>
      <c r="D49" s="13" t="s">
        <v>5</v>
      </c>
      <c r="E49" s="6">
        <v>1889</v>
      </c>
      <c r="F49" s="6"/>
      <c r="G49" s="6">
        <f t="shared" si="0"/>
        <v>0</v>
      </c>
    </row>
    <row r="50" spans="1:7" ht="24.95" customHeight="1">
      <c r="A50" s="3"/>
      <c r="B50" s="65" t="s">
        <v>40</v>
      </c>
      <c r="C50" s="47" t="s">
        <v>59</v>
      </c>
      <c r="D50" s="41" t="s">
        <v>13</v>
      </c>
      <c r="E50" s="42"/>
      <c r="F50" s="42"/>
      <c r="G50" s="61"/>
    </row>
    <row r="51" spans="1:7" ht="24.95" customHeight="1">
      <c r="A51" s="4">
        <v>36</v>
      </c>
      <c r="B51" s="43" t="s">
        <v>96</v>
      </c>
      <c r="C51" s="46" t="s">
        <v>41</v>
      </c>
      <c r="D51" s="13" t="s">
        <v>5</v>
      </c>
      <c r="E51" s="6">
        <v>78.66</v>
      </c>
      <c r="F51" s="6"/>
      <c r="G51" s="6">
        <f t="shared" si="0"/>
        <v>0</v>
      </c>
    </row>
    <row r="52" spans="1:7" ht="24.95" customHeight="1">
      <c r="A52" s="4">
        <v>37</v>
      </c>
      <c r="B52" s="43" t="s">
        <v>97</v>
      </c>
      <c r="C52" s="46" t="s">
        <v>111</v>
      </c>
      <c r="D52" s="13" t="s">
        <v>0</v>
      </c>
      <c r="E52" s="6">
        <v>58</v>
      </c>
      <c r="F52" s="6"/>
      <c r="G52" s="6">
        <f t="shared" si="0"/>
        <v>0</v>
      </c>
    </row>
    <row r="53" spans="1:7" ht="24.95" customHeight="1">
      <c r="A53" s="4">
        <v>38</v>
      </c>
      <c r="B53" s="45" t="s">
        <v>114</v>
      </c>
      <c r="C53" s="46" t="s">
        <v>113</v>
      </c>
      <c r="D53" s="13" t="s">
        <v>0</v>
      </c>
      <c r="E53" s="6">
        <v>5</v>
      </c>
      <c r="F53" s="6"/>
      <c r="G53" s="6">
        <f t="shared" si="0"/>
        <v>0</v>
      </c>
    </row>
    <row r="54" spans="1:7" ht="24.95" customHeight="1">
      <c r="A54" s="4">
        <v>39</v>
      </c>
      <c r="B54" s="45" t="s">
        <v>114</v>
      </c>
      <c r="C54" s="44" t="s">
        <v>115</v>
      </c>
      <c r="D54" s="13" t="s">
        <v>4</v>
      </c>
      <c r="E54" s="6">
        <v>4.68</v>
      </c>
      <c r="F54" s="6"/>
      <c r="G54" s="6">
        <f t="shared" si="0"/>
        <v>0</v>
      </c>
    </row>
    <row r="55" spans="1:7" ht="24.95" customHeight="1">
      <c r="A55" s="3"/>
      <c r="B55" s="65" t="s">
        <v>42</v>
      </c>
      <c r="C55" s="40" t="s">
        <v>43</v>
      </c>
      <c r="D55" s="41" t="s">
        <v>13</v>
      </c>
      <c r="E55" s="42"/>
      <c r="F55" s="42"/>
      <c r="G55" s="61"/>
    </row>
    <row r="56" spans="1:7" ht="24.95" customHeight="1">
      <c r="A56" s="4">
        <v>40</v>
      </c>
      <c r="B56" s="45" t="s">
        <v>44</v>
      </c>
      <c r="C56" s="44" t="s">
        <v>116</v>
      </c>
      <c r="D56" s="13" t="s">
        <v>1</v>
      </c>
      <c r="E56" s="6">
        <v>806</v>
      </c>
      <c r="F56" s="6"/>
      <c r="G56" s="6">
        <f t="shared" ref="G56:G74" si="2">ROUND(E56*F56,2)</f>
        <v>0</v>
      </c>
    </row>
    <row r="57" spans="1:7" ht="24.95" customHeight="1">
      <c r="A57" s="4">
        <v>41</v>
      </c>
      <c r="B57" s="45" t="s">
        <v>44</v>
      </c>
      <c r="C57" s="44" t="s">
        <v>117</v>
      </c>
      <c r="D57" s="13" t="s">
        <v>1</v>
      </c>
      <c r="E57" s="6">
        <v>419</v>
      </c>
      <c r="F57" s="6"/>
      <c r="G57" s="6">
        <f t="shared" si="2"/>
        <v>0</v>
      </c>
    </row>
    <row r="58" spans="1:7" ht="24.95" customHeight="1">
      <c r="A58" s="4">
        <v>42</v>
      </c>
      <c r="B58" s="45" t="s">
        <v>118</v>
      </c>
      <c r="C58" s="44" t="s">
        <v>119</v>
      </c>
      <c r="D58" s="13" t="s">
        <v>1</v>
      </c>
      <c r="E58" s="6">
        <v>112</v>
      </c>
      <c r="F58" s="6"/>
      <c r="G58" s="6">
        <f t="shared" si="2"/>
        <v>0</v>
      </c>
    </row>
    <row r="59" spans="1:7" ht="24.95" customHeight="1">
      <c r="A59" s="4">
        <v>43</v>
      </c>
      <c r="B59" s="45" t="s">
        <v>45</v>
      </c>
      <c r="C59" s="44" t="s">
        <v>120</v>
      </c>
      <c r="D59" s="13" t="s">
        <v>1</v>
      </c>
      <c r="E59" s="6">
        <v>1057</v>
      </c>
      <c r="F59" s="6"/>
      <c r="G59" s="6">
        <f t="shared" si="2"/>
        <v>0</v>
      </c>
    </row>
    <row r="60" spans="1:7" ht="24.95" customHeight="1">
      <c r="A60" s="4">
        <v>44</v>
      </c>
      <c r="B60" s="45" t="s">
        <v>44</v>
      </c>
      <c r="C60" s="46" t="s">
        <v>249</v>
      </c>
      <c r="D60" s="13" t="s">
        <v>1</v>
      </c>
      <c r="E60" s="6">
        <v>24.7</v>
      </c>
      <c r="F60" s="6"/>
      <c r="G60" s="6">
        <f t="shared" si="2"/>
        <v>0</v>
      </c>
    </row>
    <row r="61" spans="1:7" ht="24.95" customHeight="1">
      <c r="A61" s="4">
        <v>45</v>
      </c>
      <c r="B61" s="45" t="s">
        <v>44</v>
      </c>
      <c r="C61" s="44" t="s">
        <v>121</v>
      </c>
      <c r="D61" s="13" t="s">
        <v>4</v>
      </c>
      <c r="E61" s="6">
        <v>119.803</v>
      </c>
      <c r="F61" s="6"/>
      <c r="G61" s="6">
        <f t="shared" si="2"/>
        <v>0</v>
      </c>
    </row>
    <row r="62" spans="1:7" ht="24.95" customHeight="1">
      <c r="A62" s="4">
        <v>46</v>
      </c>
      <c r="B62" s="45" t="s">
        <v>122</v>
      </c>
      <c r="C62" s="46" t="s">
        <v>123</v>
      </c>
      <c r="D62" s="13" t="s">
        <v>5</v>
      </c>
      <c r="E62" s="6">
        <v>66.06</v>
      </c>
      <c r="F62" s="6"/>
      <c r="G62" s="6">
        <f t="shared" si="2"/>
        <v>0</v>
      </c>
    </row>
    <row r="63" spans="1:7" ht="24.95" customHeight="1">
      <c r="A63" s="4">
        <v>47</v>
      </c>
      <c r="B63" s="45" t="s">
        <v>112</v>
      </c>
      <c r="C63" s="44" t="s">
        <v>124</v>
      </c>
      <c r="D63" s="13" t="s">
        <v>0</v>
      </c>
      <c r="E63" s="6">
        <v>2</v>
      </c>
      <c r="F63" s="6"/>
      <c r="G63" s="6">
        <f t="shared" si="2"/>
        <v>0</v>
      </c>
    </row>
    <row r="64" spans="1:7" ht="24.95" customHeight="1">
      <c r="A64" s="3"/>
      <c r="B64" s="65" t="s">
        <v>46</v>
      </c>
      <c r="C64" s="47" t="s">
        <v>60</v>
      </c>
      <c r="D64" s="41" t="s">
        <v>13</v>
      </c>
      <c r="E64" s="42"/>
      <c r="F64" s="42"/>
      <c r="G64" s="61"/>
    </row>
    <row r="65" spans="1:8" ht="24.95" customHeight="1">
      <c r="A65" s="4">
        <v>48</v>
      </c>
      <c r="B65" s="45" t="s">
        <v>47</v>
      </c>
      <c r="C65" s="46" t="s">
        <v>250</v>
      </c>
      <c r="D65" s="13" t="s">
        <v>5</v>
      </c>
      <c r="E65" s="6">
        <v>1897</v>
      </c>
      <c r="F65" s="6"/>
      <c r="G65" s="6">
        <f t="shared" si="2"/>
        <v>0</v>
      </c>
    </row>
    <row r="66" spans="1:8" ht="24.95" customHeight="1">
      <c r="A66" s="4">
        <v>49</v>
      </c>
      <c r="B66" s="45" t="s">
        <v>47</v>
      </c>
      <c r="C66" s="46" t="s">
        <v>48</v>
      </c>
      <c r="D66" s="13" t="s">
        <v>5</v>
      </c>
      <c r="E66" s="6">
        <v>1897</v>
      </c>
      <c r="F66" s="6"/>
      <c r="G66" s="6">
        <f t="shared" si="2"/>
        <v>0</v>
      </c>
    </row>
    <row r="67" spans="1:8" ht="24.95" customHeight="1">
      <c r="A67" s="3"/>
      <c r="B67" s="65" t="s">
        <v>49</v>
      </c>
      <c r="C67" s="47" t="s">
        <v>61</v>
      </c>
      <c r="D67" s="41" t="s">
        <v>13</v>
      </c>
      <c r="E67" s="42"/>
      <c r="F67" s="42"/>
      <c r="G67" s="61"/>
    </row>
    <row r="68" spans="1:8" ht="44.25" customHeight="1">
      <c r="A68" s="4">
        <v>50</v>
      </c>
      <c r="B68" s="45" t="s">
        <v>50</v>
      </c>
      <c r="C68" s="46" t="s">
        <v>256</v>
      </c>
      <c r="D68" s="13" t="s">
        <v>0</v>
      </c>
      <c r="E68" s="6">
        <v>53</v>
      </c>
      <c r="F68" s="131"/>
      <c r="G68" s="6">
        <f t="shared" si="2"/>
        <v>0</v>
      </c>
    </row>
    <row r="69" spans="1:8" ht="24.95" customHeight="1">
      <c r="A69" s="4">
        <v>51</v>
      </c>
      <c r="B69" s="45" t="s">
        <v>50</v>
      </c>
      <c r="C69" s="46" t="s">
        <v>257</v>
      </c>
      <c r="D69" s="13" t="s">
        <v>0</v>
      </c>
      <c r="E69" s="6">
        <v>1200</v>
      </c>
      <c r="F69" s="131"/>
      <c r="G69" s="6">
        <f t="shared" si="2"/>
        <v>0</v>
      </c>
    </row>
    <row r="70" spans="1:8" ht="24.95" customHeight="1">
      <c r="A70" s="3"/>
      <c r="B70" s="65" t="s">
        <v>51</v>
      </c>
      <c r="C70" s="47" t="s">
        <v>62</v>
      </c>
      <c r="D70" s="41" t="s">
        <v>13</v>
      </c>
      <c r="E70" s="42"/>
      <c r="F70" s="42"/>
      <c r="G70" s="61"/>
    </row>
    <row r="71" spans="1:8" ht="38.25">
      <c r="A71" s="4">
        <v>52</v>
      </c>
      <c r="B71" s="45" t="s">
        <v>51</v>
      </c>
      <c r="C71" s="44" t="s">
        <v>63</v>
      </c>
      <c r="D71" s="13" t="s">
        <v>0</v>
      </c>
      <c r="E71" s="6">
        <v>2</v>
      </c>
      <c r="F71" s="6"/>
      <c r="G71" s="6">
        <f t="shared" si="2"/>
        <v>0</v>
      </c>
    </row>
    <row r="72" spans="1:8" ht="24.95" customHeight="1">
      <c r="A72" s="4">
        <v>53</v>
      </c>
      <c r="B72" s="45" t="s">
        <v>51</v>
      </c>
      <c r="C72" s="44" t="s">
        <v>64</v>
      </c>
      <c r="D72" s="13" t="s">
        <v>0</v>
      </c>
      <c r="E72" s="6">
        <v>3</v>
      </c>
      <c r="F72" s="6"/>
      <c r="G72" s="6">
        <f t="shared" si="2"/>
        <v>0</v>
      </c>
    </row>
    <row r="73" spans="1:8" ht="24.95" customHeight="1">
      <c r="A73" s="3"/>
      <c r="B73" s="65"/>
      <c r="C73" s="40" t="s">
        <v>255</v>
      </c>
      <c r="D73" s="41" t="s">
        <v>13</v>
      </c>
      <c r="E73" s="42"/>
      <c r="F73" s="42"/>
      <c r="G73" s="61"/>
    </row>
    <row r="74" spans="1:8">
      <c r="A74" s="4">
        <v>54</v>
      </c>
      <c r="B74" s="45" t="s">
        <v>306</v>
      </c>
      <c r="C74" s="44" t="s">
        <v>297</v>
      </c>
      <c r="D74" s="13" t="s">
        <v>1</v>
      </c>
      <c r="E74" s="6">
        <v>34</v>
      </c>
      <c r="F74" s="6"/>
      <c r="G74" s="6">
        <f t="shared" si="2"/>
        <v>0</v>
      </c>
      <c r="H74" s="165" t="s">
        <v>309</v>
      </c>
    </row>
    <row r="75" spans="1:8" ht="24.95" customHeight="1">
      <c r="A75" s="7"/>
      <c r="B75" s="7"/>
      <c r="C75" s="48" t="s">
        <v>53</v>
      </c>
      <c r="D75" s="7" t="s">
        <v>13</v>
      </c>
      <c r="E75" s="7" t="s">
        <v>13</v>
      </c>
      <c r="F75" s="9" t="s">
        <v>251</v>
      </c>
      <c r="G75" s="63">
        <f>SUM(G8:G20)+SUM(G23:G30)+SUM(G34:G43)+SUM(G45:G74)</f>
        <v>0</v>
      </c>
    </row>
    <row r="76" spans="1:8" ht="15.75">
      <c r="A76" s="68"/>
      <c r="B76" s="49"/>
      <c r="C76" s="86" t="s">
        <v>55</v>
      </c>
      <c r="D76" s="49"/>
      <c r="E76" s="50"/>
      <c r="F76" s="51"/>
      <c r="G76" s="80"/>
    </row>
    <row r="77" spans="1:8">
      <c r="A77" s="162" t="s">
        <v>2</v>
      </c>
      <c r="B77" s="163"/>
      <c r="C77" s="163"/>
      <c r="D77" s="163"/>
      <c r="E77" s="163"/>
      <c r="F77" s="163"/>
      <c r="G77" s="164"/>
    </row>
    <row r="78" spans="1:8" ht="16.5" customHeight="1">
      <c r="A78" s="69">
        <v>55</v>
      </c>
      <c r="B78" s="52" t="s">
        <v>3</v>
      </c>
      <c r="C78" s="136" t="s">
        <v>252</v>
      </c>
      <c r="D78" s="52" t="s">
        <v>6</v>
      </c>
      <c r="E78" s="99">
        <v>2</v>
      </c>
      <c r="F78" s="130"/>
      <c r="G78" s="6">
        <f t="shared" ref="G78:G96" si="3">ROUND(E78*F78,2)</f>
        <v>0</v>
      </c>
    </row>
    <row r="79" spans="1:8" ht="27.75" customHeight="1">
      <c r="A79" s="138">
        <v>56</v>
      </c>
      <c r="B79" s="52" t="s">
        <v>3</v>
      </c>
      <c r="C79" s="136" t="s">
        <v>284</v>
      </c>
      <c r="D79" s="52" t="s">
        <v>6</v>
      </c>
      <c r="E79" s="99">
        <v>2</v>
      </c>
      <c r="F79" s="139"/>
      <c r="G79" s="6">
        <f t="shared" si="3"/>
        <v>0</v>
      </c>
    </row>
    <row r="80" spans="1:8" ht="51">
      <c r="A80" s="70">
        <v>57</v>
      </c>
      <c r="B80" s="53" t="s">
        <v>3</v>
      </c>
      <c r="C80" s="135" t="s">
        <v>276</v>
      </c>
      <c r="D80" s="53" t="s">
        <v>1</v>
      </c>
      <c r="E80" s="100">
        <v>51.17</v>
      </c>
      <c r="F80" s="54"/>
      <c r="G80" s="6">
        <f t="shared" si="3"/>
        <v>0</v>
      </c>
    </row>
    <row r="81" spans="1:7" ht="63.75">
      <c r="A81" s="70">
        <v>58</v>
      </c>
      <c r="B81" s="53" t="s">
        <v>3</v>
      </c>
      <c r="C81" s="135" t="s">
        <v>277</v>
      </c>
      <c r="D81" s="53" t="s">
        <v>1</v>
      </c>
      <c r="E81" s="100">
        <v>279.20999999999998</v>
      </c>
      <c r="F81" s="54"/>
      <c r="G81" s="6">
        <f t="shared" si="3"/>
        <v>0</v>
      </c>
    </row>
    <row r="82" spans="1:7" ht="63.75">
      <c r="A82" s="70">
        <v>59</v>
      </c>
      <c r="B82" s="53" t="s">
        <v>3</v>
      </c>
      <c r="C82" s="135" t="s">
        <v>278</v>
      </c>
      <c r="D82" s="53" t="s">
        <v>1</v>
      </c>
      <c r="E82" s="100">
        <v>2</v>
      </c>
      <c r="F82" s="54"/>
      <c r="G82" s="6">
        <f t="shared" si="3"/>
        <v>0</v>
      </c>
    </row>
    <row r="83" spans="1:7" ht="63.75">
      <c r="A83" s="70">
        <v>60</v>
      </c>
      <c r="B83" s="53" t="s">
        <v>3</v>
      </c>
      <c r="C83" s="135" t="s">
        <v>279</v>
      </c>
      <c r="D83" s="53" t="s">
        <v>1</v>
      </c>
      <c r="E83" s="100">
        <v>2</v>
      </c>
      <c r="F83" s="54"/>
      <c r="G83" s="6">
        <f t="shared" si="3"/>
        <v>0</v>
      </c>
    </row>
    <row r="84" spans="1:7" ht="38.25">
      <c r="A84" s="70">
        <v>61</v>
      </c>
      <c r="B84" s="53" t="s">
        <v>3</v>
      </c>
      <c r="C84" s="135" t="s">
        <v>280</v>
      </c>
      <c r="D84" s="53" t="s">
        <v>6</v>
      </c>
      <c r="E84" s="100">
        <v>4</v>
      </c>
      <c r="F84" s="54"/>
      <c r="G84" s="6">
        <f t="shared" si="3"/>
        <v>0</v>
      </c>
    </row>
    <row r="85" spans="1:7" ht="38.25">
      <c r="A85" s="70">
        <v>62</v>
      </c>
      <c r="B85" s="53" t="s">
        <v>3</v>
      </c>
      <c r="C85" s="135" t="s">
        <v>281</v>
      </c>
      <c r="D85" s="53" t="s">
        <v>6</v>
      </c>
      <c r="E85" s="100">
        <v>3</v>
      </c>
      <c r="F85" s="54"/>
      <c r="G85" s="6">
        <f t="shared" si="3"/>
        <v>0</v>
      </c>
    </row>
    <row r="86" spans="1:7" ht="38.25">
      <c r="A86" s="70">
        <v>63</v>
      </c>
      <c r="B86" s="53" t="s">
        <v>3</v>
      </c>
      <c r="C86" s="135" t="s">
        <v>282</v>
      </c>
      <c r="D86" s="53" t="s">
        <v>6</v>
      </c>
      <c r="E86" s="100">
        <v>3</v>
      </c>
      <c r="F86" s="54"/>
      <c r="G86" s="6">
        <f t="shared" si="3"/>
        <v>0</v>
      </c>
    </row>
    <row r="87" spans="1:7" ht="38.25">
      <c r="A87" s="70">
        <v>64</v>
      </c>
      <c r="B87" s="53" t="s">
        <v>3</v>
      </c>
      <c r="C87" s="135" t="s">
        <v>283</v>
      </c>
      <c r="D87" s="53" t="s">
        <v>6</v>
      </c>
      <c r="E87" s="100">
        <v>3</v>
      </c>
      <c r="F87" s="54"/>
      <c r="G87" s="6">
        <f t="shared" si="3"/>
        <v>0</v>
      </c>
    </row>
    <row r="88" spans="1:7">
      <c r="A88" s="70">
        <v>65</v>
      </c>
      <c r="B88" s="53" t="s">
        <v>3</v>
      </c>
      <c r="C88" s="137" t="s">
        <v>253</v>
      </c>
      <c r="D88" s="53" t="s">
        <v>0</v>
      </c>
      <c r="E88" s="100">
        <v>21</v>
      </c>
      <c r="F88" s="54"/>
      <c r="G88" s="6">
        <f t="shared" si="3"/>
        <v>0</v>
      </c>
    </row>
    <row r="89" spans="1:7">
      <c r="A89" s="71"/>
      <c r="B89" s="94"/>
      <c r="C89" s="55" t="s">
        <v>8</v>
      </c>
      <c r="D89" s="56"/>
      <c r="E89" s="101"/>
      <c r="F89" s="56"/>
      <c r="G89" s="81"/>
    </row>
    <row r="90" spans="1:7" ht="17.25" customHeight="1">
      <c r="A90" s="52">
        <v>66</v>
      </c>
      <c r="B90" s="52" t="s">
        <v>3</v>
      </c>
      <c r="C90" s="136" t="s">
        <v>252</v>
      </c>
      <c r="D90" s="52" t="s">
        <v>6</v>
      </c>
      <c r="E90" s="99">
        <v>1</v>
      </c>
      <c r="F90" s="130"/>
      <c r="G90" s="6">
        <f t="shared" si="3"/>
        <v>0</v>
      </c>
    </row>
    <row r="91" spans="1:7" ht="15.75" customHeight="1">
      <c r="A91" s="70">
        <v>67</v>
      </c>
      <c r="B91" s="53" t="s">
        <v>3</v>
      </c>
      <c r="C91" s="137" t="s">
        <v>9</v>
      </c>
      <c r="D91" s="53" t="s">
        <v>7</v>
      </c>
      <c r="E91" s="100">
        <v>2</v>
      </c>
      <c r="F91" s="132"/>
      <c r="G91" s="6">
        <f t="shared" si="3"/>
        <v>0</v>
      </c>
    </row>
    <row r="92" spans="1:7" ht="48" customHeight="1">
      <c r="A92" s="70">
        <v>68</v>
      </c>
      <c r="B92" s="53" t="s">
        <v>3</v>
      </c>
      <c r="C92" s="140" t="s">
        <v>288</v>
      </c>
      <c r="D92" s="53" t="s">
        <v>7</v>
      </c>
      <c r="E92" s="100">
        <v>15</v>
      </c>
      <c r="F92" s="132"/>
      <c r="G92" s="6">
        <f t="shared" si="3"/>
        <v>0</v>
      </c>
    </row>
    <row r="93" spans="1:7" ht="51">
      <c r="A93" s="70">
        <v>69</v>
      </c>
      <c r="B93" s="53" t="s">
        <v>3</v>
      </c>
      <c r="C93" s="140" t="s">
        <v>287</v>
      </c>
      <c r="D93" s="53" t="s">
        <v>7</v>
      </c>
      <c r="E93" s="100">
        <v>1</v>
      </c>
      <c r="F93" s="132"/>
      <c r="G93" s="6">
        <f t="shared" si="3"/>
        <v>0</v>
      </c>
    </row>
    <row r="94" spans="1:7" ht="82.5" customHeight="1">
      <c r="A94" s="70">
        <v>70</v>
      </c>
      <c r="B94" s="53" t="s">
        <v>3</v>
      </c>
      <c r="C94" s="135" t="s">
        <v>286</v>
      </c>
      <c r="D94" s="53" t="s">
        <v>1</v>
      </c>
      <c r="E94" s="100">
        <v>32.64</v>
      </c>
      <c r="F94" s="132"/>
      <c r="G94" s="6">
        <f t="shared" si="3"/>
        <v>0</v>
      </c>
    </row>
    <row r="95" spans="1:7" ht="84" customHeight="1">
      <c r="A95" s="70">
        <v>71</v>
      </c>
      <c r="B95" s="53" t="s">
        <v>3</v>
      </c>
      <c r="C95" s="135" t="s">
        <v>285</v>
      </c>
      <c r="D95" s="53" t="s">
        <v>1</v>
      </c>
      <c r="E95" s="100">
        <v>386.55</v>
      </c>
      <c r="F95" s="132"/>
      <c r="G95" s="6">
        <f t="shared" si="3"/>
        <v>0</v>
      </c>
    </row>
    <row r="96" spans="1:7" ht="18" customHeight="1">
      <c r="A96" s="70">
        <v>72</v>
      </c>
      <c r="B96" s="53" t="s">
        <v>3</v>
      </c>
      <c r="C96" s="137" t="s">
        <v>254</v>
      </c>
      <c r="D96" s="53" t="s">
        <v>0</v>
      </c>
      <c r="E96" s="100">
        <v>7</v>
      </c>
      <c r="F96" s="132"/>
      <c r="G96" s="6">
        <f t="shared" si="3"/>
        <v>0</v>
      </c>
    </row>
    <row r="97" spans="1:7">
      <c r="A97" s="72"/>
      <c r="B97" s="95"/>
      <c r="C97" s="57" t="s">
        <v>10</v>
      </c>
      <c r="D97" s="58"/>
      <c r="E97" s="102"/>
      <c r="F97" s="58"/>
      <c r="G97" s="82"/>
    </row>
    <row r="98" spans="1:7" ht="25.5">
      <c r="A98" s="52">
        <v>73</v>
      </c>
      <c r="B98" s="52" t="s">
        <v>3</v>
      </c>
      <c r="C98" s="141" t="s">
        <v>252</v>
      </c>
      <c r="D98" s="59" t="s">
        <v>6</v>
      </c>
      <c r="E98" s="103">
        <v>2</v>
      </c>
      <c r="F98" s="133"/>
      <c r="G98" s="6">
        <f t="shared" ref="G98:G107" si="4">ROUND(E98*F98,2)</f>
        <v>0</v>
      </c>
    </row>
    <row r="99" spans="1:7" ht="18" customHeight="1">
      <c r="A99" s="73">
        <v>74</v>
      </c>
      <c r="B99" s="60" t="s">
        <v>3</v>
      </c>
      <c r="C99" s="142" t="s">
        <v>9</v>
      </c>
      <c r="D99" s="60" t="s">
        <v>7</v>
      </c>
      <c r="E99" s="104">
        <v>2</v>
      </c>
      <c r="F99" s="134"/>
      <c r="G99" s="6">
        <f t="shared" si="4"/>
        <v>0</v>
      </c>
    </row>
    <row r="100" spans="1:7" ht="38.25">
      <c r="A100" s="73">
        <v>75</v>
      </c>
      <c r="B100" s="60" t="s">
        <v>3</v>
      </c>
      <c r="C100" s="140" t="s">
        <v>288</v>
      </c>
      <c r="D100" s="60" t="s">
        <v>7</v>
      </c>
      <c r="E100" s="104">
        <v>18</v>
      </c>
      <c r="F100" s="134"/>
      <c r="G100" s="6">
        <f t="shared" si="4"/>
        <v>0</v>
      </c>
    </row>
    <row r="101" spans="1:7" ht="51">
      <c r="A101" s="73">
        <v>76</v>
      </c>
      <c r="B101" s="60" t="s">
        <v>3</v>
      </c>
      <c r="C101" s="140" t="s">
        <v>287</v>
      </c>
      <c r="D101" s="60" t="s">
        <v>7</v>
      </c>
      <c r="E101" s="104">
        <v>1</v>
      </c>
      <c r="F101" s="134"/>
      <c r="G101" s="6">
        <f t="shared" si="4"/>
        <v>0</v>
      </c>
    </row>
    <row r="102" spans="1:7" ht="36">
      <c r="A102" s="73">
        <v>77</v>
      </c>
      <c r="B102" s="60" t="s">
        <v>3</v>
      </c>
      <c r="C102" s="143" t="s">
        <v>289</v>
      </c>
      <c r="D102" s="53" t="s">
        <v>7</v>
      </c>
      <c r="E102" s="100">
        <v>20</v>
      </c>
      <c r="F102" s="132"/>
      <c r="G102" s="6">
        <f t="shared" si="4"/>
        <v>0</v>
      </c>
    </row>
    <row r="103" spans="1:7" ht="16.5" customHeight="1">
      <c r="A103" s="144">
        <v>78</v>
      </c>
      <c r="B103" s="145" t="s">
        <v>3</v>
      </c>
      <c r="C103" s="146" t="s">
        <v>295</v>
      </c>
      <c r="D103" s="145" t="s">
        <v>7</v>
      </c>
      <c r="E103" s="100">
        <v>1</v>
      </c>
      <c r="F103" s="147"/>
      <c r="G103" s="6">
        <f t="shared" si="4"/>
        <v>0</v>
      </c>
    </row>
    <row r="104" spans="1:7" ht="79.5">
      <c r="A104" s="73">
        <v>79</v>
      </c>
      <c r="B104" s="60" t="s">
        <v>3</v>
      </c>
      <c r="C104" s="135" t="s">
        <v>290</v>
      </c>
      <c r="D104" s="60" t="s">
        <v>1</v>
      </c>
      <c r="E104" s="104">
        <v>156.16</v>
      </c>
      <c r="F104" s="134"/>
      <c r="G104" s="6">
        <f t="shared" si="4"/>
        <v>0</v>
      </c>
    </row>
    <row r="105" spans="1:7" ht="79.5">
      <c r="A105" s="73">
        <v>80</v>
      </c>
      <c r="B105" s="60" t="s">
        <v>3</v>
      </c>
      <c r="C105" s="135" t="s">
        <v>292</v>
      </c>
      <c r="D105" s="60" t="s">
        <v>1</v>
      </c>
      <c r="E105" s="104">
        <v>10.94</v>
      </c>
      <c r="F105" s="134"/>
      <c r="G105" s="6">
        <f t="shared" si="4"/>
        <v>0</v>
      </c>
    </row>
    <row r="106" spans="1:7" ht="79.5">
      <c r="A106" s="73">
        <v>81</v>
      </c>
      <c r="B106" s="60" t="s">
        <v>3</v>
      </c>
      <c r="C106" s="135" t="s">
        <v>291</v>
      </c>
      <c r="D106" s="60" t="s">
        <v>1</v>
      </c>
      <c r="E106" s="104">
        <v>514.70499999999993</v>
      </c>
      <c r="F106" s="134"/>
      <c r="G106" s="6">
        <f t="shared" si="4"/>
        <v>0</v>
      </c>
    </row>
    <row r="107" spans="1:7" ht="25.5">
      <c r="A107" s="73">
        <v>82</v>
      </c>
      <c r="B107" s="60" t="s">
        <v>3</v>
      </c>
      <c r="C107" s="142" t="s">
        <v>293</v>
      </c>
      <c r="D107" s="60" t="s">
        <v>6</v>
      </c>
      <c r="E107" s="104">
        <v>2</v>
      </c>
      <c r="F107" s="134"/>
      <c r="G107" s="6">
        <f t="shared" si="4"/>
        <v>0</v>
      </c>
    </row>
    <row r="108" spans="1:7" ht="31.5" customHeight="1">
      <c r="A108" s="74"/>
      <c r="B108" s="74"/>
      <c r="C108" s="67" t="s">
        <v>101</v>
      </c>
      <c r="D108" s="7" t="s">
        <v>13</v>
      </c>
      <c r="E108" s="7" t="s">
        <v>13</v>
      </c>
      <c r="F108" s="9" t="s">
        <v>251</v>
      </c>
      <c r="G108" s="64">
        <f>SUM(G78:G107)</f>
        <v>0</v>
      </c>
    </row>
    <row r="109" spans="1:7" ht="16.5" customHeight="1">
      <c r="A109" s="88"/>
      <c r="B109" s="96"/>
      <c r="C109" s="87" t="s">
        <v>82</v>
      </c>
      <c r="D109" s="89"/>
      <c r="E109" s="89"/>
      <c r="F109" s="89"/>
      <c r="G109" s="90"/>
    </row>
    <row r="110" spans="1:7">
      <c r="A110" s="157" t="s">
        <v>125</v>
      </c>
      <c r="B110" s="157"/>
      <c r="C110" s="157"/>
      <c r="D110" s="157"/>
      <c r="E110" s="157"/>
      <c r="F110" s="157"/>
      <c r="G110" s="157"/>
    </row>
    <row r="111" spans="1:7">
      <c r="A111" s="14"/>
      <c r="B111" s="24" t="s">
        <v>126</v>
      </c>
      <c r="C111" s="33" t="s">
        <v>127</v>
      </c>
      <c r="D111" s="26" t="s">
        <v>13</v>
      </c>
      <c r="E111" s="105" t="s">
        <v>13</v>
      </c>
      <c r="F111" s="18"/>
      <c r="G111" s="18"/>
    </row>
    <row r="112" spans="1:7">
      <c r="A112" s="16">
        <v>83</v>
      </c>
      <c r="B112" s="16" t="s">
        <v>126</v>
      </c>
      <c r="C112" s="17" t="s">
        <v>128</v>
      </c>
      <c r="D112" s="16" t="s">
        <v>129</v>
      </c>
      <c r="E112" s="19">
        <v>4</v>
      </c>
      <c r="F112" s="19"/>
      <c r="G112" s="6">
        <f t="shared" ref="G112:G113" si="5">ROUND(E112*F112,2)</f>
        <v>0</v>
      </c>
    </row>
    <row r="113" spans="1:7">
      <c r="A113" s="16">
        <v>84</v>
      </c>
      <c r="B113" s="16" t="s">
        <v>126</v>
      </c>
      <c r="C113" s="17" t="s">
        <v>130</v>
      </c>
      <c r="D113" s="16" t="s">
        <v>7</v>
      </c>
      <c r="E113" s="19">
        <v>1</v>
      </c>
      <c r="F113" s="19"/>
      <c r="G113" s="6">
        <f t="shared" si="5"/>
        <v>0</v>
      </c>
    </row>
    <row r="114" spans="1:7">
      <c r="A114" s="14"/>
      <c r="B114" s="24" t="s">
        <v>126</v>
      </c>
      <c r="C114" s="33" t="s">
        <v>131</v>
      </c>
      <c r="D114" s="33"/>
      <c r="E114" s="105"/>
      <c r="F114" s="18"/>
      <c r="G114" s="18"/>
    </row>
    <row r="115" spans="1:7" ht="25.5">
      <c r="A115" s="16">
        <v>85</v>
      </c>
      <c r="B115" s="16" t="s">
        <v>126</v>
      </c>
      <c r="C115" s="17" t="s">
        <v>132</v>
      </c>
      <c r="D115" s="16" t="s">
        <v>7</v>
      </c>
      <c r="E115" s="19">
        <v>2</v>
      </c>
      <c r="F115" s="19"/>
      <c r="G115" s="6">
        <f t="shared" ref="G115" si="6">ROUND(E115*F115,2)</f>
        <v>0</v>
      </c>
    </row>
    <row r="116" spans="1:7">
      <c r="A116" s="14"/>
      <c r="B116" s="24" t="s">
        <v>126</v>
      </c>
      <c r="C116" s="33" t="s">
        <v>133</v>
      </c>
      <c r="D116" s="33"/>
      <c r="E116" s="105"/>
      <c r="F116" s="18"/>
      <c r="G116" s="18"/>
    </row>
    <row r="117" spans="1:7" ht="25.5">
      <c r="A117" s="16">
        <v>86</v>
      </c>
      <c r="B117" s="16" t="s">
        <v>126</v>
      </c>
      <c r="C117" s="17" t="s">
        <v>134</v>
      </c>
      <c r="D117" s="16" t="s">
        <v>1</v>
      </c>
      <c r="E117" s="19">
        <v>2</v>
      </c>
      <c r="F117" s="19"/>
      <c r="G117" s="6">
        <f t="shared" ref="G117" si="7">ROUND(E117*F117,2)</f>
        <v>0</v>
      </c>
    </row>
    <row r="118" spans="1:7">
      <c r="A118" s="14"/>
      <c r="B118" s="24" t="s">
        <v>126</v>
      </c>
      <c r="C118" s="33" t="s">
        <v>135</v>
      </c>
      <c r="D118" s="33"/>
      <c r="E118" s="105"/>
      <c r="F118" s="18"/>
      <c r="G118" s="18"/>
    </row>
    <row r="119" spans="1:7">
      <c r="A119" s="16">
        <v>87</v>
      </c>
      <c r="B119" s="16" t="s">
        <v>126</v>
      </c>
      <c r="C119" s="17" t="s">
        <v>136</v>
      </c>
      <c r="D119" s="16" t="s">
        <v>7</v>
      </c>
      <c r="E119" s="19">
        <v>1</v>
      </c>
      <c r="F119" s="19"/>
      <c r="G119" s="6">
        <f t="shared" ref="G119" si="8">ROUND(E119*F119,2)</f>
        <v>0</v>
      </c>
    </row>
    <row r="120" spans="1:7">
      <c r="A120" s="14"/>
      <c r="B120" s="24" t="s">
        <v>126</v>
      </c>
      <c r="C120" s="33" t="s">
        <v>137</v>
      </c>
      <c r="D120" s="33"/>
      <c r="E120" s="105"/>
      <c r="F120" s="18"/>
      <c r="G120" s="18"/>
    </row>
    <row r="121" spans="1:7" ht="25.5">
      <c r="A121" s="16">
        <v>88</v>
      </c>
      <c r="B121" s="16" t="s">
        <v>126</v>
      </c>
      <c r="C121" s="17" t="s">
        <v>138</v>
      </c>
      <c r="D121" s="16" t="s">
        <v>1</v>
      </c>
      <c r="E121" s="19">
        <v>21</v>
      </c>
      <c r="F121" s="19"/>
      <c r="G121" s="6">
        <f t="shared" ref="G121" si="9">ROUND(E121*F121,2)</f>
        <v>0</v>
      </c>
    </row>
    <row r="122" spans="1:7">
      <c r="A122" s="14"/>
      <c r="B122" s="24" t="s">
        <v>126</v>
      </c>
      <c r="C122" s="33" t="s">
        <v>139</v>
      </c>
      <c r="D122" s="33"/>
      <c r="E122" s="105"/>
      <c r="F122" s="18"/>
      <c r="G122" s="18"/>
    </row>
    <row r="123" spans="1:7" ht="25.5">
      <c r="A123" s="16">
        <v>89</v>
      </c>
      <c r="B123" s="16" t="s">
        <v>126</v>
      </c>
      <c r="C123" s="17" t="s">
        <v>140</v>
      </c>
      <c r="D123" s="16" t="s">
        <v>1</v>
      </c>
      <c r="E123" s="19">
        <v>26</v>
      </c>
      <c r="F123" s="19"/>
      <c r="G123" s="6">
        <f t="shared" ref="G123" si="10">ROUND(E123*F123,2)</f>
        <v>0</v>
      </c>
    </row>
    <row r="124" spans="1:7">
      <c r="A124" s="157" t="s">
        <v>141</v>
      </c>
      <c r="B124" s="157"/>
      <c r="C124" s="157"/>
      <c r="D124" s="157"/>
      <c r="E124" s="157"/>
      <c r="F124" s="157"/>
      <c r="G124" s="157"/>
    </row>
    <row r="125" spans="1:7">
      <c r="A125" s="14"/>
      <c r="B125" s="24" t="s">
        <v>126</v>
      </c>
      <c r="C125" s="25" t="s">
        <v>142</v>
      </c>
      <c r="D125" s="26" t="s">
        <v>13</v>
      </c>
      <c r="E125" s="105" t="s">
        <v>13</v>
      </c>
      <c r="F125" s="18"/>
      <c r="G125" s="18"/>
    </row>
    <row r="126" spans="1:7">
      <c r="A126" s="16">
        <v>90</v>
      </c>
      <c r="B126" s="16" t="s">
        <v>126</v>
      </c>
      <c r="C126" s="17" t="s">
        <v>143</v>
      </c>
      <c r="D126" s="16" t="s">
        <v>7</v>
      </c>
      <c r="E126" s="19">
        <v>1</v>
      </c>
      <c r="F126" s="19"/>
      <c r="G126" s="6">
        <f t="shared" ref="G126:G128" si="11">ROUND(E126*F126,2)</f>
        <v>0</v>
      </c>
    </row>
    <row r="127" spans="1:7">
      <c r="A127" s="16">
        <v>91</v>
      </c>
      <c r="B127" s="16" t="s">
        <v>126</v>
      </c>
      <c r="C127" s="17" t="s">
        <v>144</v>
      </c>
      <c r="D127" s="16" t="s">
        <v>129</v>
      </c>
      <c r="E127" s="19">
        <v>4</v>
      </c>
      <c r="F127" s="19"/>
      <c r="G127" s="6">
        <f t="shared" si="11"/>
        <v>0</v>
      </c>
    </row>
    <row r="128" spans="1:7">
      <c r="A128" s="16">
        <v>92</v>
      </c>
      <c r="B128" s="16" t="s">
        <v>126</v>
      </c>
      <c r="C128" s="17" t="s">
        <v>145</v>
      </c>
      <c r="D128" s="16" t="s">
        <v>7</v>
      </c>
      <c r="E128" s="19">
        <v>224</v>
      </c>
      <c r="F128" s="19"/>
      <c r="G128" s="6">
        <f t="shared" si="11"/>
        <v>0</v>
      </c>
    </row>
    <row r="129" spans="1:7">
      <c r="A129" s="14"/>
      <c r="B129" s="24" t="s">
        <v>126</v>
      </c>
      <c r="C129" s="25" t="s">
        <v>146</v>
      </c>
      <c r="D129" s="27"/>
      <c r="E129" s="105"/>
      <c r="F129" s="18"/>
      <c r="G129" s="18"/>
    </row>
    <row r="130" spans="1:7" ht="25.5">
      <c r="A130" s="16">
        <v>93</v>
      </c>
      <c r="B130" s="16" t="s">
        <v>126</v>
      </c>
      <c r="C130" s="17" t="s">
        <v>138</v>
      </c>
      <c r="D130" s="16" t="s">
        <v>1</v>
      </c>
      <c r="E130" s="19">
        <v>24.5</v>
      </c>
      <c r="F130" s="19"/>
      <c r="G130" s="6">
        <f t="shared" ref="G130" si="12">ROUND(E130*F130,2)</f>
        <v>0</v>
      </c>
    </row>
    <row r="131" spans="1:7">
      <c r="A131" s="14"/>
      <c r="B131" s="24" t="s">
        <v>126</v>
      </c>
      <c r="C131" s="25" t="s">
        <v>147</v>
      </c>
      <c r="D131" s="26"/>
      <c r="E131" s="105"/>
      <c r="F131" s="18"/>
      <c r="G131" s="18"/>
    </row>
    <row r="132" spans="1:7" ht="25.5">
      <c r="A132" s="16">
        <v>94</v>
      </c>
      <c r="B132" s="16" t="s">
        <v>126</v>
      </c>
      <c r="C132" s="17" t="s">
        <v>148</v>
      </c>
      <c r="D132" s="16" t="s">
        <v>1</v>
      </c>
      <c r="E132" s="19">
        <v>10</v>
      </c>
      <c r="F132" s="19"/>
      <c r="G132" s="6">
        <f t="shared" ref="G132:G133" si="13">ROUND(E132*F132,2)</f>
        <v>0</v>
      </c>
    </row>
    <row r="133" spans="1:7" ht="25.5">
      <c r="A133" s="16">
        <v>95</v>
      </c>
      <c r="B133" s="16" t="s">
        <v>126</v>
      </c>
      <c r="C133" s="17" t="s">
        <v>149</v>
      </c>
      <c r="D133" s="16" t="s">
        <v>1</v>
      </c>
      <c r="E133" s="19">
        <v>10</v>
      </c>
      <c r="F133" s="19"/>
      <c r="G133" s="6">
        <f t="shared" si="13"/>
        <v>0</v>
      </c>
    </row>
    <row r="134" spans="1:7">
      <c r="A134" s="14"/>
      <c r="B134" s="24" t="s">
        <v>126</v>
      </c>
      <c r="C134" s="25" t="s">
        <v>150</v>
      </c>
      <c r="D134" s="27"/>
      <c r="E134" s="105"/>
      <c r="F134" s="18"/>
      <c r="G134" s="18"/>
    </row>
    <row r="135" spans="1:7">
      <c r="A135" s="16">
        <v>96</v>
      </c>
      <c r="B135" s="16" t="s">
        <v>126</v>
      </c>
      <c r="C135" s="17" t="s">
        <v>151</v>
      </c>
      <c r="D135" s="16" t="s">
        <v>7</v>
      </c>
      <c r="E135" s="19">
        <v>1</v>
      </c>
      <c r="F135" s="19"/>
      <c r="G135" s="6">
        <f t="shared" ref="G135:G138" si="14">ROUND(E135*F135,2)</f>
        <v>0</v>
      </c>
    </row>
    <row r="136" spans="1:7">
      <c r="A136" s="16">
        <v>97</v>
      </c>
      <c r="B136" s="16" t="s">
        <v>126</v>
      </c>
      <c r="C136" s="17" t="s">
        <v>152</v>
      </c>
      <c r="D136" s="16" t="s">
        <v>7</v>
      </c>
      <c r="E136" s="19">
        <v>71</v>
      </c>
      <c r="F136" s="19"/>
      <c r="G136" s="6">
        <f t="shared" si="14"/>
        <v>0</v>
      </c>
    </row>
    <row r="137" spans="1:7" ht="25.5">
      <c r="A137" s="16">
        <v>98</v>
      </c>
      <c r="B137" s="16" t="s">
        <v>126</v>
      </c>
      <c r="C137" s="17" t="s">
        <v>153</v>
      </c>
      <c r="D137" s="16" t="s">
        <v>7</v>
      </c>
      <c r="E137" s="19">
        <v>1</v>
      </c>
      <c r="F137" s="19"/>
      <c r="G137" s="6">
        <f t="shared" si="14"/>
        <v>0</v>
      </c>
    </row>
    <row r="138" spans="1:7" ht="25.5">
      <c r="A138" s="16">
        <v>99</v>
      </c>
      <c r="B138" s="16" t="s">
        <v>126</v>
      </c>
      <c r="C138" s="17" t="s">
        <v>154</v>
      </c>
      <c r="D138" s="16" t="s">
        <v>7</v>
      </c>
      <c r="E138" s="19">
        <v>71</v>
      </c>
      <c r="F138" s="19"/>
      <c r="G138" s="6">
        <f t="shared" si="14"/>
        <v>0</v>
      </c>
    </row>
    <row r="139" spans="1:7">
      <c r="A139" s="157" t="s">
        <v>90</v>
      </c>
      <c r="B139" s="157"/>
      <c r="C139" s="157"/>
      <c r="D139" s="157"/>
      <c r="E139" s="157"/>
      <c r="F139" s="157"/>
      <c r="G139" s="157"/>
    </row>
    <row r="140" spans="1:7">
      <c r="A140" s="14"/>
      <c r="B140" s="24" t="s">
        <v>126</v>
      </c>
      <c r="C140" s="25" t="s">
        <v>155</v>
      </c>
      <c r="D140" s="26" t="s">
        <v>13</v>
      </c>
      <c r="E140" s="105" t="s">
        <v>13</v>
      </c>
      <c r="F140" s="18"/>
      <c r="G140" s="18"/>
    </row>
    <row r="141" spans="1:7">
      <c r="A141" s="16">
        <v>100</v>
      </c>
      <c r="B141" s="16" t="s">
        <v>126</v>
      </c>
      <c r="C141" s="17" t="s">
        <v>156</v>
      </c>
      <c r="D141" s="16" t="s">
        <v>129</v>
      </c>
      <c r="E141" s="19">
        <v>16</v>
      </c>
      <c r="F141" s="19"/>
      <c r="G141" s="6">
        <f t="shared" ref="G141:G142" si="15">ROUND(E141*F141,2)</f>
        <v>0</v>
      </c>
    </row>
    <row r="142" spans="1:7">
      <c r="A142" s="16">
        <v>101</v>
      </c>
      <c r="B142" s="16" t="s">
        <v>126</v>
      </c>
      <c r="C142" s="17" t="s">
        <v>157</v>
      </c>
      <c r="D142" s="16" t="s">
        <v>7</v>
      </c>
      <c r="E142" s="19">
        <v>1</v>
      </c>
      <c r="F142" s="19"/>
      <c r="G142" s="6">
        <f t="shared" si="15"/>
        <v>0</v>
      </c>
    </row>
    <row r="143" spans="1:7">
      <c r="A143" s="14"/>
      <c r="B143" s="24" t="s">
        <v>126</v>
      </c>
      <c r="C143" s="25" t="s">
        <v>158</v>
      </c>
      <c r="D143" s="26"/>
      <c r="E143" s="105"/>
      <c r="F143" s="18"/>
      <c r="G143" s="18"/>
    </row>
    <row r="144" spans="1:7" ht="25.5">
      <c r="A144" s="16">
        <v>102</v>
      </c>
      <c r="B144" s="16" t="s">
        <v>126</v>
      </c>
      <c r="C144" s="17" t="s">
        <v>138</v>
      </c>
      <c r="D144" s="16" t="s">
        <v>1</v>
      </c>
      <c r="E144" s="19">
        <v>71.5</v>
      </c>
      <c r="F144" s="19"/>
      <c r="G144" s="6">
        <f t="shared" ref="G144:G145" si="16">ROUND(E144*F144,2)</f>
        <v>0</v>
      </c>
    </row>
    <row r="145" spans="1:7" ht="25.5">
      <c r="A145" s="16">
        <v>103</v>
      </c>
      <c r="B145" s="16" t="s">
        <v>126</v>
      </c>
      <c r="C145" s="17" t="s">
        <v>159</v>
      </c>
      <c r="D145" s="16" t="s">
        <v>1</v>
      </c>
      <c r="E145" s="19">
        <v>22</v>
      </c>
      <c r="F145" s="19"/>
      <c r="G145" s="6">
        <f t="shared" si="16"/>
        <v>0</v>
      </c>
    </row>
    <row r="146" spans="1:7">
      <c r="A146" s="14"/>
      <c r="B146" s="24" t="s">
        <v>126</v>
      </c>
      <c r="C146" s="25" t="s">
        <v>160</v>
      </c>
      <c r="D146" s="27"/>
      <c r="E146" s="105"/>
      <c r="F146" s="18"/>
      <c r="G146" s="18"/>
    </row>
    <row r="147" spans="1:7" ht="25.5">
      <c r="A147" s="16">
        <v>104</v>
      </c>
      <c r="B147" s="16" t="s">
        <v>126</v>
      </c>
      <c r="C147" s="17" t="s">
        <v>161</v>
      </c>
      <c r="D147" s="16" t="s">
        <v>1</v>
      </c>
      <c r="E147" s="19">
        <v>11.5</v>
      </c>
      <c r="F147" s="19"/>
      <c r="G147" s="6">
        <f t="shared" ref="G147" si="17">ROUND(E147*F147,2)</f>
        <v>0</v>
      </c>
    </row>
    <row r="148" spans="1:7">
      <c r="A148" s="14"/>
      <c r="B148" s="24" t="s">
        <v>126</v>
      </c>
      <c r="C148" s="25" t="s">
        <v>162</v>
      </c>
      <c r="D148" s="27"/>
      <c r="E148" s="105"/>
      <c r="F148" s="18"/>
      <c r="G148" s="18"/>
    </row>
    <row r="149" spans="1:7" ht="25.5">
      <c r="A149" s="16">
        <v>105</v>
      </c>
      <c r="B149" s="16" t="s">
        <v>126</v>
      </c>
      <c r="C149" s="17" t="s">
        <v>134</v>
      </c>
      <c r="D149" s="16" t="s">
        <v>1</v>
      </c>
      <c r="E149" s="19">
        <v>8</v>
      </c>
      <c r="F149" s="19"/>
      <c r="G149" s="6">
        <f t="shared" ref="G149:G171" si="18">ROUND(E149*F149,2)</f>
        <v>0</v>
      </c>
    </row>
    <row r="150" spans="1:7">
      <c r="A150" s="14"/>
      <c r="B150" s="24" t="s">
        <v>126</v>
      </c>
      <c r="C150" s="25" t="s">
        <v>163</v>
      </c>
      <c r="D150" s="26"/>
      <c r="E150" s="105"/>
      <c r="F150" s="18"/>
      <c r="G150" s="18"/>
    </row>
    <row r="151" spans="1:7" ht="25.5">
      <c r="A151" s="16">
        <v>106</v>
      </c>
      <c r="B151" s="16" t="s">
        <v>126</v>
      </c>
      <c r="C151" s="17" t="s">
        <v>164</v>
      </c>
      <c r="D151" s="16" t="s">
        <v>1</v>
      </c>
      <c r="E151" s="19">
        <v>6</v>
      </c>
      <c r="F151" s="19"/>
      <c r="G151" s="6">
        <f t="shared" si="18"/>
        <v>0</v>
      </c>
    </row>
    <row r="152" spans="1:7" ht="25.5">
      <c r="A152" s="16">
        <v>107</v>
      </c>
      <c r="B152" s="16" t="s">
        <v>126</v>
      </c>
      <c r="C152" s="17" t="s">
        <v>140</v>
      </c>
      <c r="D152" s="16" t="s">
        <v>1</v>
      </c>
      <c r="E152" s="19">
        <v>29.5</v>
      </c>
      <c r="F152" s="19"/>
      <c r="G152" s="6">
        <f t="shared" si="18"/>
        <v>0</v>
      </c>
    </row>
    <row r="153" spans="1:7">
      <c r="A153" s="14"/>
      <c r="B153" s="24" t="s">
        <v>126</v>
      </c>
      <c r="C153" s="25" t="s">
        <v>165</v>
      </c>
      <c r="D153" s="27"/>
      <c r="E153" s="105"/>
      <c r="F153" s="18"/>
      <c r="G153" s="18"/>
    </row>
    <row r="154" spans="1:7" ht="25.5">
      <c r="A154" s="16">
        <v>108</v>
      </c>
      <c r="B154" s="16" t="s">
        <v>126</v>
      </c>
      <c r="C154" s="17" t="s">
        <v>69</v>
      </c>
      <c r="D154" s="16" t="s">
        <v>1</v>
      </c>
      <c r="E154" s="19">
        <v>12</v>
      </c>
      <c r="F154" s="19"/>
      <c r="G154" s="6">
        <f t="shared" si="18"/>
        <v>0</v>
      </c>
    </row>
    <row r="155" spans="1:7">
      <c r="A155" s="14"/>
      <c r="B155" s="24" t="s">
        <v>126</v>
      </c>
      <c r="C155" s="25" t="s">
        <v>166</v>
      </c>
      <c r="D155" s="26"/>
      <c r="E155" s="105"/>
      <c r="F155" s="18"/>
      <c r="G155" s="18"/>
    </row>
    <row r="156" spans="1:7" ht="25.5">
      <c r="A156" s="16">
        <v>109</v>
      </c>
      <c r="B156" s="16" t="s">
        <v>126</v>
      </c>
      <c r="C156" s="17" t="s">
        <v>167</v>
      </c>
      <c r="D156" s="16" t="s">
        <v>7</v>
      </c>
      <c r="E156" s="19">
        <v>1</v>
      </c>
      <c r="F156" s="19"/>
      <c r="G156" s="6">
        <f t="shared" si="18"/>
        <v>0</v>
      </c>
    </row>
    <row r="157" spans="1:7">
      <c r="A157" s="14"/>
      <c r="B157" s="24" t="s">
        <v>126</v>
      </c>
      <c r="C157" s="25" t="s">
        <v>168</v>
      </c>
      <c r="D157" s="26"/>
      <c r="E157" s="28"/>
      <c r="F157" s="18"/>
      <c r="G157" s="18"/>
    </row>
    <row r="158" spans="1:7">
      <c r="A158" s="16">
        <v>110</v>
      </c>
      <c r="B158" s="16" t="s">
        <v>126</v>
      </c>
      <c r="C158" s="17" t="s">
        <v>169</v>
      </c>
      <c r="D158" s="16" t="s">
        <v>7</v>
      </c>
      <c r="E158" s="19">
        <v>1</v>
      </c>
      <c r="F158" s="19"/>
      <c r="G158" s="6">
        <f t="shared" si="18"/>
        <v>0</v>
      </c>
    </row>
    <row r="159" spans="1:7">
      <c r="A159" s="16">
        <v>111</v>
      </c>
      <c r="B159" s="16" t="s">
        <v>126</v>
      </c>
      <c r="C159" s="17" t="s">
        <v>170</v>
      </c>
      <c r="D159" s="16" t="s">
        <v>7</v>
      </c>
      <c r="E159" s="19">
        <v>1</v>
      </c>
      <c r="F159" s="19"/>
      <c r="G159" s="6">
        <f t="shared" si="18"/>
        <v>0</v>
      </c>
    </row>
    <row r="160" spans="1:7">
      <c r="A160" s="14"/>
      <c r="B160" s="24" t="s">
        <v>126</v>
      </c>
      <c r="C160" s="25" t="s">
        <v>171</v>
      </c>
      <c r="D160" s="26"/>
      <c r="E160" s="105"/>
      <c r="F160" s="18"/>
      <c r="G160" s="18"/>
    </row>
    <row r="161" spans="1:7" ht="25.5">
      <c r="A161" s="16">
        <v>112</v>
      </c>
      <c r="B161" s="16" t="s">
        <v>126</v>
      </c>
      <c r="C161" s="17" t="s">
        <v>172</v>
      </c>
      <c r="D161" s="16" t="s">
        <v>1</v>
      </c>
      <c r="E161" s="19">
        <v>42</v>
      </c>
      <c r="F161" s="19"/>
      <c r="G161" s="6">
        <f t="shared" si="18"/>
        <v>0</v>
      </c>
    </row>
    <row r="162" spans="1:7" ht="25.5">
      <c r="A162" s="16">
        <v>113</v>
      </c>
      <c r="B162" s="16" t="s">
        <v>126</v>
      </c>
      <c r="C162" s="17" t="s">
        <v>173</v>
      </c>
      <c r="D162" s="16" t="s">
        <v>7</v>
      </c>
      <c r="E162" s="19">
        <v>2</v>
      </c>
      <c r="F162" s="19"/>
      <c r="G162" s="6">
        <f t="shared" si="18"/>
        <v>0</v>
      </c>
    </row>
    <row r="163" spans="1:7" ht="25.5">
      <c r="A163" s="16">
        <v>114</v>
      </c>
      <c r="B163" s="16" t="s">
        <v>126</v>
      </c>
      <c r="C163" s="17" t="s">
        <v>174</v>
      </c>
      <c r="D163" s="16" t="s">
        <v>7</v>
      </c>
      <c r="E163" s="19">
        <v>2</v>
      </c>
      <c r="F163" s="19"/>
      <c r="G163" s="6">
        <f t="shared" si="18"/>
        <v>0</v>
      </c>
    </row>
    <row r="164" spans="1:7" ht="25.5">
      <c r="A164" s="16">
        <v>115</v>
      </c>
      <c r="B164" s="16" t="s">
        <v>126</v>
      </c>
      <c r="C164" s="17" t="s">
        <v>175</v>
      </c>
      <c r="D164" s="16" t="s">
        <v>7</v>
      </c>
      <c r="E164" s="19">
        <v>1</v>
      </c>
      <c r="F164" s="19"/>
      <c r="G164" s="6">
        <f t="shared" si="18"/>
        <v>0</v>
      </c>
    </row>
    <row r="165" spans="1:7" ht="25.5">
      <c r="A165" s="16">
        <v>116</v>
      </c>
      <c r="B165" s="16" t="s">
        <v>126</v>
      </c>
      <c r="C165" s="17" t="s">
        <v>176</v>
      </c>
      <c r="D165" s="16" t="s">
        <v>7</v>
      </c>
      <c r="E165" s="19">
        <v>1</v>
      </c>
      <c r="F165" s="19"/>
      <c r="G165" s="6">
        <f t="shared" si="18"/>
        <v>0</v>
      </c>
    </row>
    <row r="166" spans="1:7">
      <c r="A166" s="16">
        <v>117</v>
      </c>
      <c r="B166" s="16" t="s">
        <v>126</v>
      </c>
      <c r="C166" s="17" t="s">
        <v>177</v>
      </c>
      <c r="D166" s="16" t="s">
        <v>7</v>
      </c>
      <c r="E166" s="19">
        <v>1</v>
      </c>
      <c r="F166" s="19"/>
      <c r="G166" s="6">
        <f t="shared" si="18"/>
        <v>0</v>
      </c>
    </row>
    <row r="167" spans="1:7">
      <c r="A167" s="14"/>
      <c r="B167" s="24" t="s">
        <v>126</v>
      </c>
      <c r="C167" s="25" t="s">
        <v>178</v>
      </c>
      <c r="D167" s="26"/>
      <c r="E167" s="105"/>
      <c r="F167" s="18"/>
      <c r="G167" s="18"/>
    </row>
    <row r="168" spans="1:7" ht="25.5">
      <c r="A168" s="16">
        <v>118</v>
      </c>
      <c r="B168" s="16" t="s">
        <v>126</v>
      </c>
      <c r="C168" s="17" t="s">
        <v>179</v>
      </c>
      <c r="D168" s="16" t="s">
        <v>1</v>
      </c>
      <c r="E168" s="19">
        <v>71</v>
      </c>
      <c r="F168" s="19"/>
      <c r="G168" s="6">
        <f t="shared" si="18"/>
        <v>0</v>
      </c>
    </row>
    <row r="169" spans="1:7" ht="25.5">
      <c r="A169" s="16">
        <v>119</v>
      </c>
      <c r="B169" s="16" t="s">
        <v>126</v>
      </c>
      <c r="C169" s="17" t="s">
        <v>180</v>
      </c>
      <c r="D169" s="16" t="s">
        <v>1</v>
      </c>
      <c r="E169" s="19">
        <v>13</v>
      </c>
      <c r="F169" s="19"/>
      <c r="G169" s="6">
        <f t="shared" si="18"/>
        <v>0</v>
      </c>
    </row>
    <row r="170" spans="1:7">
      <c r="A170" s="16">
        <v>120</v>
      </c>
      <c r="B170" s="16" t="s">
        <v>126</v>
      </c>
      <c r="C170" s="17" t="s">
        <v>181</v>
      </c>
      <c r="D170" s="16" t="s">
        <v>1</v>
      </c>
      <c r="E170" s="19">
        <v>6</v>
      </c>
      <c r="F170" s="19"/>
      <c r="G170" s="6">
        <f t="shared" si="18"/>
        <v>0</v>
      </c>
    </row>
    <row r="171" spans="1:7" ht="25.5">
      <c r="A171" s="16">
        <v>121</v>
      </c>
      <c r="B171" s="16" t="s">
        <v>126</v>
      </c>
      <c r="C171" s="17" t="s">
        <v>173</v>
      </c>
      <c r="D171" s="16" t="s">
        <v>7</v>
      </c>
      <c r="E171" s="19">
        <v>1</v>
      </c>
      <c r="F171" s="19"/>
      <c r="G171" s="6">
        <f t="shared" si="18"/>
        <v>0</v>
      </c>
    </row>
    <row r="172" spans="1:7">
      <c r="A172" s="14"/>
      <c r="B172" s="24" t="s">
        <v>126</v>
      </c>
      <c r="C172" s="25" t="s">
        <v>182</v>
      </c>
      <c r="D172" s="27"/>
      <c r="E172" s="105"/>
      <c r="F172" s="18"/>
      <c r="G172" s="18"/>
    </row>
    <row r="173" spans="1:7">
      <c r="A173" s="16">
        <v>122</v>
      </c>
      <c r="B173" s="16" t="s">
        <v>126</v>
      </c>
      <c r="C173" s="17" t="s">
        <v>183</v>
      </c>
      <c r="D173" s="16" t="s">
        <v>7</v>
      </c>
      <c r="E173" s="19">
        <v>8</v>
      </c>
      <c r="F173" s="19"/>
      <c r="G173" s="6">
        <f t="shared" ref="G173:G188" si="19">ROUND(E173*F173,2)</f>
        <v>0</v>
      </c>
    </row>
    <row r="174" spans="1:7">
      <c r="A174" s="16">
        <v>123</v>
      </c>
      <c r="B174" s="16" t="s">
        <v>126</v>
      </c>
      <c r="C174" s="17" t="s">
        <v>184</v>
      </c>
      <c r="D174" s="16" t="s">
        <v>7</v>
      </c>
      <c r="E174" s="19">
        <v>8</v>
      </c>
      <c r="F174" s="19"/>
      <c r="G174" s="6">
        <f t="shared" si="19"/>
        <v>0</v>
      </c>
    </row>
    <row r="175" spans="1:7">
      <c r="A175" s="16">
        <v>124</v>
      </c>
      <c r="B175" s="16" t="s">
        <v>126</v>
      </c>
      <c r="C175" s="17" t="s">
        <v>185</v>
      </c>
      <c r="D175" s="16" t="s">
        <v>7</v>
      </c>
      <c r="E175" s="19">
        <v>2</v>
      </c>
      <c r="F175" s="19"/>
      <c r="G175" s="6">
        <f t="shared" si="19"/>
        <v>0</v>
      </c>
    </row>
    <row r="176" spans="1:7">
      <c r="A176" s="16">
        <v>125</v>
      </c>
      <c r="B176" s="16" t="s">
        <v>126</v>
      </c>
      <c r="C176" s="17" t="s">
        <v>186</v>
      </c>
      <c r="D176" s="16" t="s">
        <v>7</v>
      </c>
      <c r="E176" s="19">
        <v>2</v>
      </c>
      <c r="F176" s="19"/>
      <c r="G176" s="6">
        <f t="shared" si="19"/>
        <v>0</v>
      </c>
    </row>
    <row r="177" spans="1:7">
      <c r="A177" s="16">
        <v>126</v>
      </c>
      <c r="B177" s="16" t="s">
        <v>126</v>
      </c>
      <c r="C177" s="17" t="s">
        <v>187</v>
      </c>
      <c r="D177" s="16" t="s">
        <v>7</v>
      </c>
      <c r="E177" s="19">
        <v>1</v>
      </c>
      <c r="F177" s="19"/>
      <c r="G177" s="6">
        <f t="shared" si="19"/>
        <v>0</v>
      </c>
    </row>
    <row r="178" spans="1:7">
      <c r="A178" s="16">
        <v>127</v>
      </c>
      <c r="B178" s="16" t="s">
        <v>126</v>
      </c>
      <c r="C178" s="17" t="s">
        <v>188</v>
      </c>
      <c r="D178" s="16" t="s">
        <v>7</v>
      </c>
      <c r="E178" s="19">
        <v>1</v>
      </c>
      <c r="F178" s="19"/>
      <c r="G178" s="6">
        <f t="shared" si="19"/>
        <v>0</v>
      </c>
    </row>
    <row r="179" spans="1:7">
      <c r="A179" s="16">
        <v>128</v>
      </c>
      <c r="B179" s="16" t="s">
        <v>126</v>
      </c>
      <c r="C179" s="17" t="s">
        <v>189</v>
      </c>
      <c r="D179" s="16" t="s">
        <v>7</v>
      </c>
      <c r="E179" s="19">
        <v>1</v>
      </c>
      <c r="F179" s="19"/>
      <c r="G179" s="6">
        <f t="shared" si="19"/>
        <v>0</v>
      </c>
    </row>
    <row r="180" spans="1:7">
      <c r="A180" s="16">
        <v>129</v>
      </c>
      <c r="B180" s="16" t="s">
        <v>126</v>
      </c>
      <c r="C180" s="17" t="s">
        <v>190</v>
      </c>
      <c r="D180" s="16" t="s">
        <v>7</v>
      </c>
      <c r="E180" s="19">
        <v>1</v>
      </c>
      <c r="F180" s="19"/>
      <c r="G180" s="6">
        <f t="shared" si="19"/>
        <v>0</v>
      </c>
    </row>
    <row r="181" spans="1:7">
      <c r="A181" s="14"/>
      <c r="B181" s="24" t="s">
        <v>126</v>
      </c>
      <c r="C181" s="25" t="s">
        <v>150</v>
      </c>
      <c r="D181" s="27"/>
      <c r="E181" s="105"/>
      <c r="F181" s="18"/>
      <c r="G181" s="18"/>
    </row>
    <row r="182" spans="1:7">
      <c r="A182" s="16">
        <v>130</v>
      </c>
      <c r="B182" s="16" t="s">
        <v>126</v>
      </c>
      <c r="C182" s="17" t="s">
        <v>191</v>
      </c>
      <c r="D182" s="16" t="s">
        <v>7</v>
      </c>
      <c r="E182" s="19">
        <v>2</v>
      </c>
      <c r="F182" s="19"/>
      <c r="G182" s="6">
        <f t="shared" si="19"/>
        <v>0</v>
      </c>
    </row>
    <row r="183" spans="1:7">
      <c r="A183" s="16">
        <v>131</v>
      </c>
      <c r="B183" s="16" t="s">
        <v>126</v>
      </c>
      <c r="C183" s="17" t="s">
        <v>192</v>
      </c>
      <c r="D183" s="16" t="s">
        <v>7</v>
      </c>
      <c r="E183" s="19">
        <v>1</v>
      </c>
      <c r="F183" s="19"/>
      <c r="G183" s="6">
        <f t="shared" si="19"/>
        <v>0</v>
      </c>
    </row>
    <row r="184" spans="1:7">
      <c r="A184" s="14"/>
      <c r="B184" s="24" t="s">
        <v>126</v>
      </c>
      <c r="C184" s="25" t="s">
        <v>193</v>
      </c>
      <c r="D184" s="26"/>
      <c r="E184" s="105"/>
      <c r="F184" s="18"/>
      <c r="G184" s="18"/>
    </row>
    <row r="185" spans="1:7" ht="25.5">
      <c r="A185" s="16">
        <v>132</v>
      </c>
      <c r="B185" s="16" t="s">
        <v>126</v>
      </c>
      <c r="C185" s="17" t="s">
        <v>194</v>
      </c>
      <c r="D185" s="16" t="s">
        <v>1</v>
      </c>
      <c r="E185" s="19">
        <v>33</v>
      </c>
      <c r="F185" s="19"/>
      <c r="G185" s="6">
        <f t="shared" si="19"/>
        <v>0</v>
      </c>
    </row>
    <row r="186" spans="1:7">
      <c r="A186" s="16">
        <v>133</v>
      </c>
      <c r="B186" s="16" t="s">
        <v>126</v>
      </c>
      <c r="C186" s="17" t="s">
        <v>195</v>
      </c>
      <c r="D186" s="16" t="s">
        <v>1</v>
      </c>
      <c r="E186" s="19">
        <v>41</v>
      </c>
      <c r="F186" s="19"/>
      <c r="G186" s="6">
        <f t="shared" si="19"/>
        <v>0</v>
      </c>
    </row>
    <row r="187" spans="1:7">
      <c r="A187" s="16">
        <v>134</v>
      </c>
      <c r="B187" s="16" t="s">
        <v>126</v>
      </c>
      <c r="C187" s="17" t="s">
        <v>196</v>
      </c>
      <c r="D187" s="16" t="s">
        <v>7</v>
      </c>
      <c r="E187" s="19">
        <v>1</v>
      </c>
      <c r="F187" s="19"/>
      <c r="G187" s="6">
        <f t="shared" si="19"/>
        <v>0</v>
      </c>
    </row>
    <row r="188" spans="1:7" ht="25.5">
      <c r="A188" s="16">
        <v>135</v>
      </c>
      <c r="B188" s="16" t="s">
        <v>126</v>
      </c>
      <c r="C188" s="17" t="s">
        <v>197</v>
      </c>
      <c r="D188" s="16" t="s">
        <v>1</v>
      </c>
      <c r="E188" s="19">
        <v>75</v>
      </c>
      <c r="F188" s="19"/>
      <c r="G188" s="6">
        <f t="shared" si="19"/>
        <v>0</v>
      </c>
    </row>
    <row r="189" spans="1:7">
      <c r="A189" s="157" t="s">
        <v>198</v>
      </c>
      <c r="B189" s="157"/>
      <c r="C189" s="157"/>
      <c r="D189" s="157"/>
      <c r="E189" s="157"/>
      <c r="F189" s="157"/>
      <c r="G189" s="157"/>
    </row>
    <row r="190" spans="1:7">
      <c r="A190" s="14"/>
      <c r="B190" s="24" t="s">
        <v>126</v>
      </c>
      <c r="C190" s="29" t="s">
        <v>199</v>
      </c>
      <c r="D190" s="30" t="s">
        <v>13</v>
      </c>
      <c r="E190" s="106" t="s">
        <v>13</v>
      </c>
      <c r="F190" s="34"/>
      <c r="G190" s="14"/>
    </row>
    <row r="191" spans="1:7">
      <c r="A191" s="14"/>
      <c r="B191" s="24" t="s">
        <v>126</v>
      </c>
      <c r="C191" s="29" t="s">
        <v>139</v>
      </c>
      <c r="D191" s="30" t="s">
        <v>13</v>
      </c>
      <c r="E191" s="106" t="s">
        <v>13</v>
      </c>
      <c r="F191" s="34"/>
      <c r="G191" s="14"/>
    </row>
    <row r="192" spans="1:7" ht="25.5">
      <c r="A192" s="16">
        <v>136</v>
      </c>
      <c r="B192" s="16" t="s">
        <v>126</v>
      </c>
      <c r="C192" s="17" t="s">
        <v>200</v>
      </c>
      <c r="D192" s="16" t="s">
        <v>1</v>
      </c>
      <c r="E192" s="19">
        <v>275</v>
      </c>
      <c r="F192" s="16"/>
      <c r="G192" s="6">
        <f t="shared" ref="G192:G194" si="20">ROUND(E192*F192,2)</f>
        <v>0</v>
      </c>
    </row>
    <row r="193" spans="1:7" ht="25.5">
      <c r="A193" s="16">
        <v>137</v>
      </c>
      <c r="B193" s="16" t="s">
        <v>126</v>
      </c>
      <c r="C193" s="17" t="s">
        <v>201</v>
      </c>
      <c r="D193" s="16" t="s">
        <v>1</v>
      </c>
      <c r="E193" s="19">
        <v>305</v>
      </c>
      <c r="F193" s="16"/>
      <c r="G193" s="6">
        <f t="shared" si="20"/>
        <v>0</v>
      </c>
    </row>
    <row r="194" spans="1:7" ht="25.5">
      <c r="A194" s="16">
        <v>138</v>
      </c>
      <c r="B194" s="16" t="s">
        <v>126</v>
      </c>
      <c r="C194" s="17" t="s">
        <v>164</v>
      </c>
      <c r="D194" s="16" t="s">
        <v>1</v>
      </c>
      <c r="E194" s="19">
        <v>4.5</v>
      </c>
      <c r="F194" s="16"/>
      <c r="G194" s="6">
        <f t="shared" si="20"/>
        <v>0</v>
      </c>
    </row>
    <row r="195" spans="1:7">
      <c r="A195" s="14"/>
      <c r="B195" s="24" t="s">
        <v>126</v>
      </c>
      <c r="C195" s="29" t="s">
        <v>165</v>
      </c>
      <c r="D195" s="30"/>
      <c r="E195" s="106"/>
      <c r="F195" s="34"/>
      <c r="G195" s="14"/>
    </row>
    <row r="196" spans="1:7" ht="25.5">
      <c r="A196" s="16">
        <v>139</v>
      </c>
      <c r="B196" s="16" t="s">
        <v>126</v>
      </c>
      <c r="C196" s="17" t="s">
        <v>69</v>
      </c>
      <c r="D196" s="16" t="s">
        <v>1</v>
      </c>
      <c r="E196" s="19">
        <v>19</v>
      </c>
      <c r="F196" s="16"/>
      <c r="G196" s="6">
        <f t="shared" ref="G196:G198" si="21">ROUND(E196*F196,2)</f>
        <v>0</v>
      </c>
    </row>
    <row r="197" spans="1:7" ht="25.5">
      <c r="A197" s="16">
        <v>140</v>
      </c>
      <c r="B197" s="16" t="s">
        <v>126</v>
      </c>
      <c r="C197" s="17" t="s">
        <v>68</v>
      </c>
      <c r="D197" s="16" t="s">
        <v>1</v>
      </c>
      <c r="E197" s="19">
        <v>19</v>
      </c>
      <c r="F197" s="16"/>
      <c r="G197" s="6">
        <f t="shared" si="21"/>
        <v>0</v>
      </c>
    </row>
    <row r="198" spans="1:7" ht="25.5">
      <c r="A198" s="16">
        <v>141</v>
      </c>
      <c r="B198" s="16" t="s">
        <v>126</v>
      </c>
      <c r="C198" s="17" t="s">
        <v>202</v>
      </c>
      <c r="D198" s="16" t="s">
        <v>1</v>
      </c>
      <c r="E198" s="19">
        <v>19</v>
      </c>
      <c r="F198" s="16"/>
      <c r="G198" s="6">
        <f t="shared" si="21"/>
        <v>0</v>
      </c>
    </row>
    <row r="199" spans="1:7">
      <c r="A199" s="14"/>
      <c r="B199" s="24" t="s">
        <v>126</v>
      </c>
      <c r="C199" s="29" t="s">
        <v>203</v>
      </c>
      <c r="D199" s="30"/>
      <c r="E199" s="106"/>
      <c r="F199" s="34"/>
      <c r="G199" s="14"/>
    </row>
    <row r="200" spans="1:7" ht="25.5">
      <c r="A200" s="16">
        <v>142</v>
      </c>
      <c r="B200" s="16" t="s">
        <v>126</v>
      </c>
      <c r="C200" s="17" t="s">
        <v>204</v>
      </c>
      <c r="D200" s="16" t="s">
        <v>7</v>
      </c>
      <c r="E200" s="19">
        <v>20</v>
      </c>
      <c r="F200" s="16"/>
      <c r="G200" s="6">
        <f t="shared" ref="G200" si="22">ROUND(E200*F200,2)</f>
        <v>0</v>
      </c>
    </row>
    <row r="201" spans="1:7">
      <c r="A201" s="14"/>
      <c r="B201" s="14"/>
      <c r="C201" s="31" t="s">
        <v>205</v>
      </c>
      <c r="D201" s="32"/>
      <c r="E201" s="107"/>
      <c r="F201" s="34"/>
      <c r="G201" s="14"/>
    </row>
    <row r="202" spans="1:7">
      <c r="A202" s="14"/>
      <c r="B202" s="14"/>
      <c r="C202" s="29" t="s">
        <v>77</v>
      </c>
      <c r="D202" s="30" t="s">
        <v>13</v>
      </c>
      <c r="E202" s="106"/>
      <c r="F202" s="34"/>
      <c r="G202" s="14"/>
    </row>
    <row r="203" spans="1:7" ht="25.5">
      <c r="A203" s="16">
        <v>143</v>
      </c>
      <c r="B203" s="16" t="s">
        <v>84</v>
      </c>
      <c r="C203" s="17" t="s">
        <v>206</v>
      </c>
      <c r="D203" s="16" t="s">
        <v>76</v>
      </c>
      <c r="E203" s="19">
        <v>3</v>
      </c>
      <c r="F203" s="16"/>
      <c r="G203" s="6">
        <f t="shared" ref="G203:G204" si="23">ROUND(E203*F203,2)</f>
        <v>0</v>
      </c>
    </row>
    <row r="204" spans="1:7" ht="25.5">
      <c r="A204" s="16">
        <v>144</v>
      </c>
      <c r="B204" s="16" t="s">
        <v>84</v>
      </c>
      <c r="C204" s="17" t="s">
        <v>75</v>
      </c>
      <c r="D204" s="16" t="s">
        <v>1</v>
      </c>
      <c r="E204" s="19">
        <v>57</v>
      </c>
      <c r="F204" s="16"/>
      <c r="G204" s="6">
        <f t="shared" si="23"/>
        <v>0</v>
      </c>
    </row>
    <row r="205" spans="1:7">
      <c r="A205" s="14"/>
      <c r="B205" s="14" t="s">
        <v>84</v>
      </c>
      <c r="C205" s="29" t="s">
        <v>74</v>
      </c>
      <c r="D205" s="30" t="s">
        <v>13</v>
      </c>
      <c r="E205" s="106"/>
      <c r="F205" s="34"/>
      <c r="G205" s="14"/>
    </row>
    <row r="206" spans="1:7" ht="25.5">
      <c r="A206" s="16">
        <v>145</v>
      </c>
      <c r="B206" s="16" t="s">
        <v>84</v>
      </c>
      <c r="C206" s="17" t="s">
        <v>72</v>
      </c>
      <c r="D206" s="16" t="s">
        <v>1</v>
      </c>
      <c r="E206" s="19">
        <v>49</v>
      </c>
      <c r="F206" s="16"/>
      <c r="G206" s="6">
        <f t="shared" ref="G206:G210" si="24">ROUND(E206*F206,2)</f>
        <v>0</v>
      </c>
    </row>
    <row r="207" spans="1:7" ht="25.5">
      <c r="A207" s="16">
        <v>146</v>
      </c>
      <c r="B207" s="16" t="s">
        <v>84</v>
      </c>
      <c r="C207" s="17" t="s">
        <v>70</v>
      </c>
      <c r="D207" s="16" t="s">
        <v>19</v>
      </c>
      <c r="E207" s="108">
        <v>4.9000000000000002E-2</v>
      </c>
      <c r="F207" s="16"/>
      <c r="G207" s="6">
        <f t="shared" si="24"/>
        <v>0</v>
      </c>
    </row>
    <row r="208" spans="1:7" ht="25.5">
      <c r="A208" s="16">
        <v>147</v>
      </c>
      <c r="B208" s="16" t="s">
        <v>84</v>
      </c>
      <c r="C208" s="17" t="s">
        <v>207</v>
      </c>
      <c r="D208" s="16" t="s">
        <v>19</v>
      </c>
      <c r="E208" s="108">
        <v>4.9000000000000002E-2</v>
      </c>
      <c r="F208" s="16"/>
      <c r="G208" s="6">
        <f t="shared" si="24"/>
        <v>0</v>
      </c>
    </row>
    <row r="209" spans="1:9">
      <c r="A209" s="16">
        <v>148</v>
      </c>
      <c r="B209" s="16" t="s">
        <v>84</v>
      </c>
      <c r="C209" s="17" t="s">
        <v>67</v>
      </c>
      <c r="D209" s="16" t="s">
        <v>0</v>
      </c>
      <c r="E209" s="19">
        <v>3</v>
      </c>
      <c r="F209" s="16"/>
      <c r="G209" s="6">
        <f t="shared" si="24"/>
        <v>0</v>
      </c>
    </row>
    <row r="210" spans="1:9">
      <c r="A210" s="16">
        <v>149</v>
      </c>
      <c r="B210" s="16" t="s">
        <v>84</v>
      </c>
      <c r="C210" s="17" t="s">
        <v>66</v>
      </c>
      <c r="D210" s="16" t="s">
        <v>0</v>
      </c>
      <c r="E210" s="19">
        <v>7</v>
      </c>
      <c r="F210" s="16"/>
      <c r="G210" s="6">
        <f t="shared" si="24"/>
        <v>0</v>
      </c>
    </row>
    <row r="211" spans="1:9">
      <c r="A211" s="14"/>
      <c r="B211" s="14" t="s">
        <v>84</v>
      </c>
      <c r="C211" s="29" t="s">
        <v>73</v>
      </c>
      <c r="D211" s="30" t="s">
        <v>13</v>
      </c>
      <c r="E211" s="62"/>
      <c r="F211" s="34"/>
      <c r="G211" s="14"/>
    </row>
    <row r="212" spans="1:9" ht="25.5">
      <c r="A212" s="16">
        <v>150</v>
      </c>
      <c r="B212" s="16" t="s">
        <v>84</v>
      </c>
      <c r="C212" s="17" t="s">
        <v>72</v>
      </c>
      <c r="D212" s="16" t="s">
        <v>1</v>
      </c>
      <c r="E212" s="19">
        <v>8</v>
      </c>
      <c r="F212" s="16"/>
      <c r="G212" s="6">
        <f t="shared" ref="G212:G217" si="25">ROUND(E212*F212,2)</f>
        <v>0</v>
      </c>
    </row>
    <row r="213" spans="1:9">
      <c r="A213" s="16">
        <v>151</v>
      </c>
      <c r="B213" s="16" t="s">
        <v>84</v>
      </c>
      <c r="C213" s="17" t="s">
        <v>71</v>
      </c>
      <c r="D213" s="16" t="s">
        <v>1</v>
      </c>
      <c r="E213" s="19">
        <f>15+8</f>
        <v>23</v>
      </c>
      <c r="F213" s="16"/>
      <c r="G213" s="6">
        <f t="shared" si="25"/>
        <v>0</v>
      </c>
    </row>
    <row r="214" spans="1:9" ht="25.5">
      <c r="A214" s="16">
        <v>152</v>
      </c>
      <c r="B214" s="16" t="s">
        <v>84</v>
      </c>
      <c r="C214" s="17" t="s">
        <v>70</v>
      </c>
      <c r="D214" s="16" t="s">
        <v>19</v>
      </c>
      <c r="E214" s="108">
        <v>8.0000000000000002E-3</v>
      </c>
      <c r="F214" s="16"/>
      <c r="G214" s="6">
        <f t="shared" si="25"/>
        <v>0</v>
      </c>
    </row>
    <row r="215" spans="1:9" ht="25.5">
      <c r="A215" s="16">
        <v>153</v>
      </c>
      <c r="B215" s="16" t="s">
        <v>84</v>
      </c>
      <c r="C215" s="17" t="s">
        <v>208</v>
      </c>
      <c r="D215" s="16" t="s">
        <v>19</v>
      </c>
      <c r="E215" s="108">
        <v>8.0000000000000002E-3</v>
      </c>
      <c r="F215" s="16"/>
      <c r="G215" s="6">
        <f t="shared" si="25"/>
        <v>0</v>
      </c>
    </row>
    <row r="216" spans="1:9">
      <c r="A216" s="16">
        <v>154</v>
      </c>
      <c r="B216" s="16" t="s">
        <v>84</v>
      </c>
      <c r="C216" s="17" t="s">
        <v>67</v>
      </c>
      <c r="D216" s="16" t="s">
        <v>0</v>
      </c>
      <c r="E216" s="19">
        <v>3</v>
      </c>
      <c r="F216" s="16"/>
      <c r="G216" s="6">
        <f t="shared" si="25"/>
        <v>0</v>
      </c>
    </row>
    <row r="217" spans="1:9">
      <c r="A217" s="16">
        <v>155</v>
      </c>
      <c r="B217" s="16" t="s">
        <v>84</v>
      </c>
      <c r="C217" s="17" t="s">
        <v>66</v>
      </c>
      <c r="D217" s="16" t="s">
        <v>0</v>
      </c>
      <c r="E217" s="19">
        <v>7</v>
      </c>
      <c r="F217" s="16"/>
      <c r="G217" s="6">
        <f t="shared" si="25"/>
        <v>0</v>
      </c>
    </row>
    <row r="218" spans="1:9">
      <c r="A218" s="157" t="s">
        <v>209</v>
      </c>
      <c r="B218" s="157"/>
      <c r="C218" s="157"/>
      <c r="D218" s="157"/>
      <c r="E218" s="157"/>
      <c r="F218" s="157"/>
      <c r="G218" s="157"/>
    </row>
    <row r="219" spans="1:9">
      <c r="A219" s="16">
        <v>156</v>
      </c>
      <c r="B219" s="16" t="s">
        <v>126</v>
      </c>
      <c r="C219" s="17" t="s">
        <v>210</v>
      </c>
      <c r="D219" s="16" t="s">
        <v>294</v>
      </c>
      <c r="E219" s="19">
        <v>12</v>
      </c>
      <c r="F219" s="16"/>
      <c r="G219" s="6">
        <f t="shared" ref="G219" si="26">ROUND(E219*F219,2)</f>
        <v>0</v>
      </c>
    </row>
    <row r="220" spans="1:9" ht="27" customHeight="1">
      <c r="A220" s="75"/>
      <c r="B220" s="75"/>
      <c r="C220" s="67" t="s">
        <v>85</v>
      </c>
      <c r="D220" s="7" t="s">
        <v>13</v>
      </c>
      <c r="E220" s="7" t="s">
        <v>13</v>
      </c>
      <c r="F220" s="9" t="s">
        <v>251</v>
      </c>
      <c r="G220" s="63">
        <f>SUM(G112:G219)</f>
        <v>0</v>
      </c>
    </row>
    <row r="221" spans="1:9" s="91" customFormat="1" ht="15.75">
      <c r="A221" s="92"/>
      <c r="B221" s="97"/>
      <c r="C221" s="87" t="s">
        <v>86</v>
      </c>
      <c r="D221" s="92"/>
      <c r="E221" s="92"/>
      <c r="F221" s="92"/>
      <c r="G221" s="93"/>
      <c r="H221" s="165"/>
      <c r="I221" s="165"/>
    </row>
    <row r="222" spans="1:9">
      <c r="A222" s="158" t="s">
        <v>87</v>
      </c>
      <c r="B222" s="159"/>
      <c r="C222" s="159"/>
      <c r="D222" s="159"/>
      <c r="E222" s="159"/>
      <c r="F222" s="159"/>
      <c r="G222" s="160"/>
    </row>
    <row r="223" spans="1:9">
      <c r="A223" s="14"/>
      <c r="B223" s="21"/>
      <c r="C223" s="15" t="s">
        <v>80</v>
      </c>
      <c r="D223" s="20"/>
      <c r="E223" s="18"/>
      <c r="F223" s="18"/>
      <c r="G223" s="18"/>
    </row>
    <row r="224" spans="1:9" ht="20.25" customHeight="1">
      <c r="A224" s="16">
        <v>157</v>
      </c>
      <c r="B224" s="22" t="s">
        <v>88</v>
      </c>
      <c r="C224" s="17" t="s">
        <v>211</v>
      </c>
      <c r="D224" s="16" t="s">
        <v>1</v>
      </c>
      <c r="E224" s="19">
        <v>341</v>
      </c>
      <c r="F224" s="19"/>
      <c r="G224" s="6">
        <f t="shared" ref="G224:G229" si="27">ROUND(E224*F224,2)</f>
        <v>0</v>
      </c>
    </row>
    <row r="225" spans="1:7" ht="38.25">
      <c r="A225" s="16">
        <v>158</v>
      </c>
      <c r="B225" s="22" t="s">
        <v>88</v>
      </c>
      <c r="C225" s="17" t="s">
        <v>264</v>
      </c>
      <c r="D225" s="16" t="s">
        <v>1</v>
      </c>
      <c r="E225" s="19">
        <v>5</v>
      </c>
      <c r="F225" s="19"/>
      <c r="G225" s="6">
        <f t="shared" si="27"/>
        <v>0</v>
      </c>
    </row>
    <row r="226" spans="1:7" ht="38.25">
      <c r="A226" s="16">
        <v>159</v>
      </c>
      <c r="B226" s="22" t="s">
        <v>88</v>
      </c>
      <c r="C226" s="17" t="s">
        <v>265</v>
      </c>
      <c r="D226" s="16" t="s">
        <v>1</v>
      </c>
      <c r="E226" s="19">
        <v>1631</v>
      </c>
      <c r="F226" s="19"/>
      <c r="G226" s="6">
        <f t="shared" si="27"/>
        <v>0</v>
      </c>
    </row>
    <row r="227" spans="1:7" ht="18" customHeight="1">
      <c r="A227" s="16">
        <v>160</v>
      </c>
      <c r="B227" s="22" t="s">
        <v>88</v>
      </c>
      <c r="C227" s="17" t="s">
        <v>212</v>
      </c>
      <c r="D227" s="16" t="s">
        <v>7</v>
      </c>
      <c r="E227" s="19">
        <v>6</v>
      </c>
      <c r="F227" s="19"/>
      <c r="G227" s="6">
        <f t="shared" si="27"/>
        <v>0</v>
      </c>
    </row>
    <row r="228" spans="1:7" ht="25.5">
      <c r="A228" s="16">
        <v>161</v>
      </c>
      <c r="B228" s="22" t="s">
        <v>88</v>
      </c>
      <c r="C228" s="17" t="s">
        <v>266</v>
      </c>
      <c r="D228" s="16" t="s">
        <v>1</v>
      </c>
      <c r="E228" s="19">
        <v>108</v>
      </c>
      <c r="F228" s="19"/>
      <c r="G228" s="6">
        <f t="shared" si="27"/>
        <v>0</v>
      </c>
    </row>
    <row r="229" spans="1:7">
      <c r="A229" s="16">
        <v>162</v>
      </c>
      <c r="B229" s="22" t="s">
        <v>88</v>
      </c>
      <c r="C229" s="17" t="s">
        <v>213</v>
      </c>
      <c r="D229" s="16" t="s">
        <v>79</v>
      </c>
      <c r="E229" s="19">
        <v>1</v>
      </c>
      <c r="F229" s="19"/>
      <c r="G229" s="6">
        <f t="shared" si="27"/>
        <v>0</v>
      </c>
    </row>
    <row r="230" spans="1:7">
      <c r="A230" s="66"/>
      <c r="B230" s="66"/>
      <c r="C230" s="35" t="s">
        <v>214</v>
      </c>
      <c r="D230" s="35"/>
      <c r="E230" s="35"/>
      <c r="F230" s="35"/>
      <c r="G230" s="66"/>
    </row>
    <row r="231" spans="1:7" ht="38.25">
      <c r="A231" s="16">
        <v>163</v>
      </c>
      <c r="B231" s="22" t="s">
        <v>88</v>
      </c>
      <c r="C231" s="17" t="s">
        <v>267</v>
      </c>
      <c r="D231" s="16" t="s">
        <v>0</v>
      </c>
      <c r="E231" s="19">
        <v>21</v>
      </c>
      <c r="F231" s="19"/>
      <c r="G231" s="6">
        <f t="shared" ref="G231:G238" si="28">ROUND(E231*F231,2)</f>
        <v>0</v>
      </c>
    </row>
    <row r="232" spans="1:7">
      <c r="A232" s="16">
        <v>164</v>
      </c>
      <c r="B232" s="22" t="s">
        <v>88</v>
      </c>
      <c r="C232" s="17" t="s">
        <v>215</v>
      </c>
      <c r="D232" s="16" t="s">
        <v>0</v>
      </c>
      <c r="E232" s="19">
        <v>1</v>
      </c>
      <c r="F232" s="19"/>
      <c r="G232" s="6">
        <f t="shared" si="28"/>
        <v>0</v>
      </c>
    </row>
    <row r="233" spans="1:7" ht="25.5">
      <c r="A233" s="16">
        <v>165</v>
      </c>
      <c r="B233" s="22" t="s">
        <v>88</v>
      </c>
      <c r="C233" s="17" t="s">
        <v>268</v>
      </c>
      <c r="D233" s="16" t="s">
        <v>0</v>
      </c>
      <c r="E233" s="19">
        <v>11</v>
      </c>
      <c r="F233" s="19"/>
      <c r="G233" s="6">
        <f t="shared" si="28"/>
        <v>0</v>
      </c>
    </row>
    <row r="234" spans="1:7" ht="38.25">
      <c r="A234" s="16">
        <v>166</v>
      </c>
      <c r="B234" s="22" t="s">
        <v>88</v>
      </c>
      <c r="C234" s="17" t="s">
        <v>269</v>
      </c>
      <c r="D234" s="16" t="s">
        <v>0</v>
      </c>
      <c r="E234" s="19">
        <v>2</v>
      </c>
      <c r="F234" s="19"/>
      <c r="G234" s="6">
        <f t="shared" si="28"/>
        <v>0</v>
      </c>
    </row>
    <row r="235" spans="1:7" ht="25.5">
      <c r="A235" s="16">
        <v>167</v>
      </c>
      <c r="B235" s="22" t="s">
        <v>88</v>
      </c>
      <c r="C235" s="17" t="s">
        <v>270</v>
      </c>
      <c r="D235" s="16" t="s">
        <v>0</v>
      </c>
      <c r="E235" s="19">
        <v>1</v>
      </c>
      <c r="F235" s="19"/>
      <c r="G235" s="6">
        <f t="shared" si="28"/>
        <v>0</v>
      </c>
    </row>
    <row r="236" spans="1:7">
      <c r="A236" s="14"/>
      <c r="B236" s="21"/>
      <c r="C236" s="15" t="s">
        <v>216</v>
      </c>
      <c r="D236" s="20"/>
      <c r="E236" s="18"/>
      <c r="F236" s="18"/>
      <c r="G236" s="18"/>
    </row>
    <row r="237" spans="1:7">
      <c r="A237" s="16">
        <v>168</v>
      </c>
      <c r="B237" s="22" t="s">
        <v>88</v>
      </c>
      <c r="C237" s="17" t="s">
        <v>217</v>
      </c>
      <c r="D237" s="16" t="s">
        <v>0</v>
      </c>
      <c r="E237" s="19">
        <v>1</v>
      </c>
      <c r="F237" s="19"/>
      <c r="G237" s="6">
        <f t="shared" si="28"/>
        <v>0</v>
      </c>
    </row>
    <row r="238" spans="1:7">
      <c r="A238" s="16">
        <v>169</v>
      </c>
      <c r="B238" s="22" t="s">
        <v>88</v>
      </c>
      <c r="C238" s="17" t="s">
        <v>218</v>
      </c>
      <c r="D238" s="16" t="s">
        <v>1</v>
      </c>
      <c r="E238" s="19">
        <v>65</v>
      </c>
      <c r="F238" s="19"/>
      <c r="G238" s="6">
        <f t="shared" si="28"/>
        <v>0</v>
      </c>
    </row>
    <row r="239" spans="1:7">
      <c r="A239" s="161" t="s">
        <v>219</v>
      </c>
      <c r="B239" s="161"/>
      <c r="C239" s="161"/>
      <c r="D239" s="161"/>
      <c r="E239" s="161"/>
      <c r="F239" s="161"/>
      <c r="G239" s="161"/>
    </row>
    <row r="240" spans="1:7">
      <c r="A240" s="66"/>
      <c r="B240" s="66"/>
      <c r="C240" s="35" t="s">
        <v>220</v>
      </c>
      <c r="D240" s="35"/>
      <c r="E240" s="35"/>
      <c r="F240" s="35"/>
      <c r="G240" s="66"/>
    </row>
    <row r="241" spans="1:7">
      <c r="A241" s="16">
        <v>170</v>
      </c>
      <c r="B241" s="22" t="s">
        <v>89</v>
      </c>
      <c r="C241" s="17" t="s">
        <v>221</v>
      </c>
      <c r="D241" s="16" t="s">
        <v>1</v>
      </c>
      <c r="E241" s="19">
        <v>101</v>
      </c>
      <c r="F241" s="19"/>
      <c r="G241" s="6">
        <f t="shared" ref="G241:G245" si="29">ROUND(E241*F241,2)</f>
        <v>0</v>
      </c>
    </row>
    <row r="242" spans="1:7" ht="38.25">
      <c r="A242" s="16">
        <v>171</v>
      </c>
      <c r="B242" s="22" t="s">
        <v>89</v>
      </c>
      <c r="C242" s="17" t="s">
        <v>271</v>
      </c>
      <c r="D242" s="16" t="s">
        <v>1</v>
      </c>
      <c r="E242" s="19">
        <v>239</v>
      </c>
      <c r="F242" s="19"/>
      <c r="G242" s="6">
        <f t="shared" si="29"/>
        <v>0</v>
      </c>
    </row>
    <row r="243" spans="1:7" ht="25.5">
      <c r="A243" s="16">
        <v>172</v>
      </c>
      <c r="B243" s="22" t="s">
        <v>89</v>
      </c>
      <c r="C243" s="17" t="s">
        <v>272</v>
      </c>
      <c r="D243" s="16" t="s">
        <v>7</v>
      </c>
      <c r="E243" s="19">
        <v>6</v>
      </c>
      <c r="F243" s="19"/>
      <c r="G243" s="6">
        <f t="shared" si="29"/>
        <v>0</v>
      </c>
    </row>
    <row r="244" spans="1:7">
      <c r="A244" s="16">
        <v>173</v>
      </c>
      <c r="B244" s="22" t="s">
        <v>89</v>
      </c>
      <c r="C244" s="17" t="s">
        <v>81</v>
      </c>
      <c r="D244" s="16" t="s">
        <v>78</v>
      </c>
      <c r="E244" s="19">
        <f>3*3</f>
        <v>9</v>
      </c>
      <c r="F244" s="19"/>
      <c r="G244" s="6">
        <f t="shared" si="29"/>
        <v>0</v>
      </c>
    </row>
    <row r="245" spans="1:7">
      <c r="A245" s="16">
        <v>174</v>
      </c>
      <c r="B245" s="22" t="s">
        <v>89</v>
      </c>
      <c r="C245" s="17" t="s">
        <v>222</v>
      </c>
      <c r="D245" s="16" t="s">
        <v>1</v>
      </c>
      <c r="E245" s="19">
        <v>210</v>
      </c>
      <c r="F245" s="19"/>
      <c r="G245" s="6">
        <f t="shared" si="29"/>
        <v>0</v>
      </c>
    </row>
    <row r="246" spans="1:7">
      <c r="A246" s="66"/>
      <c r="B246" s="66"/>
      <c r="C246" s="35" t="s">
        <v>223</v>
      </c>
      <c r="D246" s="35"/>
      <c r="E246" s="35"/>
      <c r="F246" s="35"/>
      <c r="G246" s="66"/>
    </row>
    <row r="247" spans="1:7">
      <c r="A247" s="16">
        <v>175</v>
      </c>
      <c r="B247" s="22" t="s">
        <v>89</v>
      </c>
      <c r="C247" s="17" t="s">
        <v>224</v>
      </c>
      <c r="D247" s="16" t="s">
        <v>1</v>
      </c>
      <c r="E247" s="19">
        <v>40</v>
      </c>
      <c r="F247" s="19"/>
      <c r="G247" s="6">
        <f t="shared" ref="G247:G260" si="30">ROUND(E247*F247,2)</f>
        <v>0</v>
      </c>
    </row>
    <row r="248" spans="1:7">
      <c r="A248" s="16">
        <v>176</v>
      </c>
      <c r="B248" s="22" t="s">
        <v>89</v>
      </c>
      <c r="C248" s="17" t="s">
        <v>221</v>
      </c>
      <c r="D248" s="16" t="s">
        <v>1</v>
      </c>
      <c r="E248" s="19">
        <v>132</v>
      </c>
      <c r="F248" s="19"/>
      <c r="G248" s="6">
        <f t="shared" si="30"/>
        <v>0</v>
      </c>
    </row>
    <row r="249" spans="1:7" ht="38.25">
      <c r="A249" s="16">
        <v>177</v>
      </c>
      <c r="B249" s="22" t="s">
        <v>89</v>
      </c>
      <c r="C249" s="17" t="s">
        <v>273</v>
      </c>
      <c r="D249" s="16" t="s">
        <v>1</v>
      </c>
      <c r="E249" s="19">
        <v>156</v>
      </c>
      <c r="F249" s="19"/>
      <c r="G249" s="6">
        <f t="shared" si="30"/>
        <v>0</v>
      </c>
    </row>
    <row r="250" spans="1:7" ht="38.25">
      <c r="A250" s="16">
        <v>178</v>
      </c>
      <c r="B250" s="22" t="s">
        <v>89</v>
      </c>
      <c r="C250" s="17" t="s">
        <v>274</v>
      </c>
      <c r="D250" s="16" t="s">
        <v>1</v>
      </c>
      <c r="E250" s="19">
        <v>27</v>
      </c>
      <c r="F250" s="19"/>
      <c r="G250" s="6">
        <f t="shared" si="30"/>
        <v>0</v>
      </c>
    </row>
    <row r="251" spans="1:7" ht="25.5">
      <c r="A251" s="16">
        <v>179</v>
      </c>
      <c r="B251" s="22" t="s">
        <v>89</v>
      </c>
      <c r="C251" s="17" t="s">
        <v>225</v>
      </c>
      <c r="D251" s="16" t="s">
        <v>7</v>
      </c>
      <c r="E251" s="19">
        <v>10</v>
      </c>
      <c r="F251" s="19"/>
      <c r="G251" s="6">
        <f t="shared" si="30"/>
        <v>0</v>
      </c>
    </row>
    <row r="252" spans="1:7">
      <c r="A252" s="16">
        <v>180</v>
      </c>
      <c r="B252" s="22" t="s">
        <v>89</v>
      </c>
      <c r="C252" s="17" t="s">
        <v>226</v>
      </c>
      <c r="D252" s="16" t="s">
        <v>78</v>
      </c>
      <c r="E252" s="19">
        <v>7</v>
      </c>
      <c r="F252" s="19"/>
      <c r="G252" s="6">
        <f t="shared" si="30"/>
        <v>0</v>
      </c>
    </row>
    <row r="253" spans="1:7">
      <c r="A253" s="16">
        <v>181</v>
      </c>
      <c r="B253" s="22" t="s">
        <v>89</v>
      </c>
      <c r="C253" s="17" t="s">
        <v>227</v>
      </c>
      <c r="D253" s="16" t="s">
        <v>1</v>
      </c>
      <c r="E253" s="19">
        <v>168</v>
      </c>
      <c r="F253" s="19"/>
      <c r="G253" s="6">
        <f t="shared" si="30"/>
        <v>0</v>
      </c>
    </row>
    <row r="254" spans="1:7">
      <c r="A254" s="16">
        <v>182</v>
      </c>
      <c r="B254" s="22" t="s">
        <v>89</v>
      </c>
      <c r="C254" s="17" t="s">
        <v>275</v>
      </c>
      <c r="D254" s="16" t="s">
        <v>0</v>
      </c>
      <c r="E254" s="19">
        <v>1</v>
      </c>
      <c r="F254" s="19"/>
      <c r="G254" s="6">
        <f t="shared" si="30"/>
        <v>0</v>
      </c>
    </row>
    <row r="255" spans="1:7">
      <c r="A255" s="16">
        <v>183</v>
      </c>
      <c r="B255" s="22" t="s">
        <v>89</v>
      </c>
      <c r="C255" s="17" t="s">
        <v>228</v>
      </c>
      <c r="D255" s="16" t="s">
        <v>0</v>
      </c>
      <c r="E255" s="19">
        <v>2</v>
      </c>
      <c r="F255" s="19"/>
      <c r="G255" s="6">
        <f t="shared" si="30"/>
        <v>0</v>
      </c>
    </row>
    <row r="256" spans="1:7">
      <c r="A256" s="16">
        <v>184</v>
      </c>
      <c r="B256" s="22" t="s">
        <v>89</v>
      </c>
      <c r="C256" s="17" t="s">
        <v>229</v>
      </c>
      <c r="D256" s="16" t="s">
        <v>0</v>
      </c>
      <c r="E256" s="19">
        <v>1</v>
      </c>
      <c r="F256" s="19"/>
      <c r="G256" s="6">
        <f t="shared" si="30"/>
        <v>0</v>
      </c>
    </row>
    <row r="257" spans="1:7">
      <c r="A257" s="16">
        <v>185</v>
      </c>
      <c r="B257" s="22" t="s">
        <v>89</v>
      </c>
      <c r="C257" s="17" t="s">
        <v>230</v>
      </c>
      <c r="D257" s="16" t="s">
        <v>0</v>
      </c>
      <c r="E257" s="19">
        <v>1</v>
      </c>
      <c r="F257" s="19"/>
      <c r="G257" s="6">
        <f t="shared" si="30"/>
        <v>0</v>
      </c>
    </row>
    <row r="258" spans="1:7">
      <c r="A258" s="66"/>
      <c r="B258" s="66"/>
      <c r="C258" s="35" t="s">
        <v>231</v>
      </c>
      <c r="D258" s="35"/>
      <c r="E258" s="35"/>
      <c r="F258" s="35"/>
      <c r="G258" s="66"/>
    </row>
    <row r="259" spans="1:7">
      <c r="A259" s="16">
        <v>186</v>
      </c>
      <c r="B259" s="22" t="s">
        <v>89</v>
      </c>
      <c r="C259" s="17" t="s">
        <v>232</v>
      </c>
      <c r="D259" s="16" t="s">
        <v>1</v>
      </c>
      <c r="E259" s="19">
        <v>104</v>
      </c>
      <c r="F259" s="19"/>
      <c r="G259" s="6">
        <f t="shared" si="30"/>
        <v>0</v>
      </c>
    </row>
    <row r="260" spans="1:7">
      <c r="A260" s="16">
        <v>187</v>
      </c>
      <c r="B260" s="22" t="s">
        <v>89</v>
      </c>
      <c r="C260" s="17" t="s">
        <v>233</v>
      </c>
      <c r="D260" s="16" t="s">
        <v>1</v>
      </c>
      <c r="E260" s="19">
        <v>62</v>
      </c>
      <c r="F260" s="19"/>
      <c r="G260" s="6">
        <f t="shared" si="30"/>
        <v>0</v>
      </c>
    </row>
    <row r="261" spans="1:7" ht="28.5" customHeight="1">
      <c r="A261" s="75"/>
      <c r="B261" s="75"/>
      <c r="C261" s="67" t="s">
        <v>100</v>
      </c>
      <c r="D261" s="7" t="s">
        <v>13</v>
      </c>
      <c r="E261" s="7" t="s">
        <v>13</v>
      </c>
      <c r="F261" s="9" t="s">
        <v>251</v>
      </c>
      <c r="G261" s="63">
        <f>SUM(G224:G260)</f>
        <v>0</v>
      </c>
    </row>
    <row r="262" spans="1:7" ht="15.75">
      <c r="A262" s="76"/>
      <c r="B262" s="76"/>
      <c r="C262" s="85" t="s">
        <v>261</v>
      </c>
      <c r="D262" s="76"/>
      <c r="E262" s="77"/>
      <c r="F262" s="77"/>
      <c r="G262" s="83"/>
    </row>
    <row r="263" spans="1:7">
      <c r="A263" s="9"/>
      <c r="B263" s="9"/>
      <c r="C263" s="67" t="s">
        <v>53</v>
      </c>
      <c r="D263" s="9" t="s">
        <v>13</v>
      </c>
      <c r="E263" s="9" t="s">
        <v>13</v>
      </c>
      <c r="F263" s="9" t="s">
        <v>13</v>
      </c>
      <c r="G263" s="78">
        <f>G75</f>
        <v>0</v>
      </c>
    </row>
    <row r="264" spans="1:7">
      <c r="A264" s="9"/>
      <c r="B264" s="9"/>
      <c r="C264" s="67" t="s">
        <v>101</v>
      </c>
      <c r="D264" s="9" t="s">
        <v>13</v>
      </c>
      <c r="E264" s="9" t="s">
        <v>13</v>
      </c>
      <c r="F264" s="9" t="s">
        <v>13</v>
      </c>
      <c r="G264" s="78">
        <f>G108</f>
        <v>0</v>
      </c>
    </row>
    <row r="265" spans="1:7">
      <c r="A265" s="9"/>
      <c r="B265" s="9"/>
      <c r="C265" s="67" t="s">
        <v>85</v>
      </c>
      <c r="D265" s="9" t="s">
        <v>13</v>
      </c>
      <c r="E265" s="9" t="s">
        <v>13</v>
      </c>
      <c r="F265" s="9" t="s">
        <v>13</v>
      </c>
      <c r="G265" s="78">
        <f>G220</f>
        <v>0</v>
      </c>
    </row>
    <row r="266" spans="1:7" ht="13.5" thickBot="1">
      <c r="A266" s="109"/>
      <c r="B266" s="109"/>
      <c r="C266" s="110" t="s">
        <v>100</v>
      </c>
      <c r="D266" s="109" t="s">
        <v>13</v>
      </c>
      <c r="E266" s="109" t="s">
        <v>13</v>
      </c>
      <c r="F266" s="109" t="s">
        <v>13</v>
      </c>
      <c r="G266" s="111">
        <f>G261</f>
        <v>0</v>
      </c>
    </row>
    <row r="267" spans="1:7" ht="18.75" thickTop="1">
      <c r="A267" s="112"/>
      <c r="B267" s="113"/>
      <c r="C267" s="114" t="s">
        <v>258</v>
      </c>
      <c r="D267" s="115" t="s">
        <v>13</v>
      </c>
      <c r="E267" s="116" t="s">
        <v>13</v>
      </c>
      <c r="F267" s="116" t="s">
        <v>13</v>
      </c>
      <c r="G267" s="117">
        <f>SUM(G263:G266)</f>
        <v>0</v>
      </c>
    </row>
    <row r="268" spans="1:7" ht="18">
      <c r="A268" s="118"/>
      <c r="B268" s="119"/>
      <c r="C268" s="120" t="s">
        <v>259</v>
      </c>
      <c r="D268" s="121" t="s">
        <v>13</v>
      </c>
      <c r="E268" s="122" t="s">
        <v>13</v>
      </c>
      <c r="F268" s="122" t="s">
        <v>13</v>
      </c>
      <c r="G268" s="123">
        <f>ROUND(G267*0.23,2)</f>
        <v>0</v>
      </c>
    </row>
    <row r="269" spans="1:7" ht="18.75" thickBot="1">
      <c r="A269" s="124"/>
      <c r="B269" s="125"/>
      <c r="C269" s="126" t="s">
        <v>260</v>
      </c>
      <c r="D269" s="127" t="s">
        <v>13</v>
      </c>
      <c r="E269" s="128" t="s">
        <v>13</v>
      </c>
      <c r="F269" s="128" t="s">
        <v>13</v>
      </c>
      <c r="G269" s="129">
        <f>+G267+G268</f>
        <v>0</v>
      </c>
    </row>
    <row r="270" spans="1:7" ht="13.5" thickTop="1"/>
    <row r="273" spans="15:15" ht="15">
      <c r="O273" s="91"/>
    </row>
  </sheetData>
  <mergeCells count="9">
    <mergeCell ref="A2:G3"/>
    <mergeCell ref="A189:G189"/>
    <mergeCell ref="A218:G218"/>
    <mergeCell ref="A222:G222"/>
    <mergeCell ref="A239:G239"/>
    <mergeCell ref="A77:G77"/>
    <mergeCell ref="A110:G110"/>
    <mergeCell ref="A124:G124"/>
    <mergeCell ref="A139:G139"/>
  </mergeCells>
  <pageMargins left="0.70866141732283472" right="0.70866141732283472" top="0.94488188976377963" bottom="0.94488188976377963" header="0.31496062992125984" footer="0.31496062992125984"/>
  <pageSetup paperSize="9" scale="52" fitToHeight="0" orientation="portrait" r:id="rId1"/>
  <rowBreaks count="4" manualBreakCount="4">
    <brk id="54" max="6" man="1"/>
    <brk id="88" max="6" man="1"/>
    <brk id="133" max="6" man="1"/>
    <brk id="2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TER</vt:lpstr>
      <vt:lpstr>TER!Obszar_wydruku</vt:lpstr>
      <vt:lpstr>TER!Tytuły_wydruku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jizbicka</cp:lastModifiedBy>
  <cp:lastPrinted>2020-06-26T07:42:19Z</cp:lastPrinted>
  <dcterms:created xsi:type="dcterms:W3CDTF">2018-02-13T13:50:08Z</dcterms:created>
  <dcterms:modified xsi:type="dcterms:W3CDTF">2020-06-26T07:42:21Z</dcterms:modified>
</cp:coreProperties>
</file>